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420" windowHeight="11020" activeTab="0"/>
  </bookViews>
  <sheets>
    <sheet name="Báo cáo quý I - 2020 (2)" sheetId="1" r:id="rId1"/>
  </sheets>
  <definedNames>
    <definedName name="_xlnm.Print_Titles" localSheetId="0">'Báo cáo quý I - 2020 (2)'!$4:$5</definedName>
  </definedNames>
  <calcPr fullCalcOnLoad="1"/>
</workbook>
</file>

<file path=xl/sharedStrings.xml><?xml version="1.0" encoding="utf-8"?>
<sst xmlns="http://schemas.openxmlformats.org/spreadsheetml/2006/main" count="514" uniqueCount="257">
  <si>
    <t>I</t>
  </si>
  <si>
    <t>II</t>
  </si>
  <si>
    <t>%</t>
  </si>
  <si>
    <t>con</t>
  </si>
  <si>
    <t>Tổng đàn ong</t>
  </si>
  <si>
    <t>tổ</t>
  </si>
  <si>
    <t>Buổi</t>
  </si>
  <si>
    <t>Số buổi chiếu phim, VIDEO</t>
  </si>
  <si>
    <t>người</t>
  </si>
  <si>
    <t>STT</t>
  </si>
  <si>
    <t>Trường</t>
  </si>
  <si>
    <t>Người</t>
  </si>
  <si>
    <t>Số buổi hoạt động tuyên truyền</t>
  </si>
  <si>
    <t>Sản lượng lương thực có hạt</t>
  </si>
  <si>
    <t>Diện tích nuôi trồng thuỷ sản</t>
  </si>
  <si>
    <t>Nội dung</t>
  </si>
  <si>
    <t>Đvt</t>
  </si>
  <si>
    <t>CHỈ TIÊU CHỦ YẾU</t>
  </si>
  <si>
    <t>Tỷ đồng</t>
  </si>
  <si>
    <t>NÔNG - LÂM NGHIỆP - THỦY SẢN</t>
  </si>
  <si>
    <t>Tỷ lệ trẻ 6-14 tuổi đến trường</t>
  </si>
  <si>
    <t>Tỷ lệ học sinh đi học đúng độ tuổi</t>
  </si>
  <si>
    <t>Tỷ lệ giáo viên các cấp đạt chuẩn và trên chuẩn</t>
  </si>
  <si>
    <t>Tỷ lệ trẻ em dưới 5 tuổi suy dinh dưỡng (cân nặng theo tuổi)</t>
  </si>
  <si>
    <t xml:space="preserve"> %</t>
  </si>
  <si>
    <t>Tỷ lệ hộ dân cư nông thôn được sử dụng nước hợp vệ sinh</t>
  </si>
  <si>
    <t>Tổng đàn trâu, bò</t>
  </si>
  <si>
    <t>Số hộ gia đình được công nhận đạt tiêu chí Gia đình văn hóa trong năm</t>
  </si>
  <si>
    <t xml:space="preserve"> Hộ</t>
  </si>
  <si>
    <t>Tỷ lệ xã đạt tiêu chí xã văn hóa</t>
  </si>
  <si>
    <t>- Tỷ lệ trẻ em dưới 01 tuổi được tiêm chủng đầy đủ các loại vắc xin</t>
  </si>
  <si>
    <t>- Số lao động được tạo việc làm</t>
  </si>
  <si>
    <t xml:space="preserve"> Ghi chú</t>
  </si>
  <si>
    <t xml:space="preserve"> KH Tỉnh giao</t>
  </si>
  <si>
    <t xml:space="preserve"> KH Huyện giao</t>
  </si>
  <si>
    <t>ha</t>
  </si>
  <si>
    <t>hộ</t>
  </si>
  <si>
    <t>Tổng số học sinh đầu năm</t>
  </si>
  <si>
    <t>Học sinh</t>
  </si>
  <si>
    <t>Tiểu học</t>
  </si>
  <si>
    <t>Trung học cơ sở</t>
  </si>
  <si>
    <t>Trung học phổ thông</t>
  </si>
  <si>
    <t>Số thôn, tổ dân phố đạt tiêu chí văn hóa</t>
  </si>
  <si>
    <t>Thôn, tổ dân phố</t>
  </si>
  <si>
    <t>TH 3  tháng đầu năm 2017</t>
  </si>
  <si>
    <t>Thực hiện  năm 2017</t>
  </si>
  <si>
    <t>Tiêm phòng gia súc</t>
  </si>
  <si>
    <t>liều</t>
  </si>
  <si>
    <t>Khử trùng tiêu độc</t>
  </si>
  <si>
    <t>lít</t>
  </si>
  <si>
    <t>Trong đó: Mẫu giáo</t>
  </si>
  <si>
    <t>xã</t>
  </si>
  <si>
    <t>Tỷ lệ hộ gia đình được công nhận gia đình văn hóa</t>
  </si>
  <si>
    <t xml:space="preserve"> So sánh</t>
  </si>
  <si>
    <t xml:space="preserve">Tổng giá trị thu nhập bình quân đầu người </t>
  </si>
  <si>
    <t xml:space="preserve">Giá trị sản phẩm thu hoạch/1ha diện tích đất trồng cây hàng năm </t>
  </si>
  <si>
    <t xml:space="preserve">Tỷ lệ hộ nghèo giảm bình quân hàng năm </t>
  </si>
  <si>
    <t xml:space="preserve">Tỷ lệ tăng dân số tự nhiên </t>
  </si>
  <si>
    <t>Tỷ lệ trẻ em dưới 1 tuổi tiêm đủ các loại vaccin</t>
  </si>
  <si>
    <t xml:space="preserve">Tỷ lệ lao động qua đào tạo/tổng số lao động </t>
  </si>
  <si>
    <t>Số lao động được tạo việc làm hàng năm</t>
  </si>
  <si>
    <t>Tỷ lệ trẻ 6 - 14 tuổi đến trường đạt</t>
  </si>
  <si>
    <t>Tỷ lệ duy trì sỹ số học sinh hàng ngày</t>
  </si>
  <si>
    <t>Tỷ lệ thôn, tổ dân phố đạt tiêu chí văn hóa</t>
  </si>
  <si>
    <t>Thu hút khách du lịch</t>
  </si>
  <si>
    <t>Tỷ lệ hộ dân được sử dụng diện từ các nguồn</t>
  </si>
  <si>
    <t>Trong đó: điện lưới Quốc gia đạt</t>
  </si>
  <si>
    <t>Tỷ lệ đô thị hóa</t>
  </si>
  <si>
    <t>Tỷ lệ hộ dân cư được sử dụng nước hợp vệ sinh</t>
  </si>
  <si>
    <t>Tỷ lệ dân cư thành thị được sử dụng nước hợp vệ sinh</t>
  </si>
  <si>
    <t xml:space="preserve">Tỷ lệ thu gom, xử lý chất thải sinh hoạt </t>
  </si>
  <si>
    <t xml:space="preserve">Phấn đấu độ che phủ rừng đạt </t>
  </si>
  <si>
    <t>Triệu đồng</t>
  </si>
  <si>
    <t xml:space="preserve"> Người</t>
  </si>
  <si>
    <t>lượt người</t>
  </si>
  <si>
    <t>Tổng diện tích gieo trồng cây hàng năm</t>
  </si>
  <si>
    <t>Trong đó: Thóc</t>
  </si>
  <si>
    <t xml:space="preserve">                  Ngô</t>
  </si>
  <si>
    <t>Giá trị sản phẩm/.ha diện tích đất canh tác</t>
  </si>
  <si>
    <t>Một số cây trồng chủ yếu</t>
  </si>
  <si>
    <t>Cây lương thực</t>
  </si>
  <si>
    <t>Cây  lúa  cả năm</t>
  </si>
  <si>
    <t>- Năng suất</t>
  </si>
  <si>
    <t>- Sản lượng</t>
  </si>
  <si>
    <t xml:space="preserve"> * Diện tích lúa sản xuất hàng hoá tập trung</t>
  </si>
  <si>
    <t>Vụ xuân</t>
  </si>
  <si>
    <t>Vụ hè thu</t>
  </si>
  <si>
    <t xml:space="preserve"> * Diện tích lúa  sản xuất hàng hoá tập trung</t>
  </si>
  <si>
    <t>Cây ngô cả năm</t>
  </si>
  <si>
    <t>+ Diện tích ngô xuống ruộng</t>
  </si>
  <si>
    <t>Cây ngô vụ xuân</t>
  </si>
  <si>
    <t xml:space="preserve"> - Năng suất</t>
  </si>
  <si>
    <t>Cây ngô vụ hè thu + thu đông</t>
  </si>
  <si>
    <t>Cây ngô vụ  đông</t>
  </si>
  <si>
    <t xml:space="preserve"> + Trong đó: Ngô xuống ruộng</t>
  </si>
  <si>
    <t>Cây lạc cả năm</t>
  </si>
  <si>
    <t>Lạc xuân</t>
  </si>
  <si>
    <t>Lạc hè thu</t>
  </si>
  <si>
    <t>Cây đậu tương</t>
  </si>
  <si>
    <t>Đậu tương xuân</t>
  </si>
  <si>
    <t>Đậu tương hè thu</t>
  </si>
  <si>
    <t xml:space="preserve">Diện tích cỏ chăn nuôi </t>
  </si>
  <si>
    <t xml:space="preserve">  Trồng mới vào diện tích cho năng suất thấp</t>
  </si>
  <si>
    <t>Cây trồng vụ đông (trừ ngô)</t>
  </si>
  <si>
    <t xml:space="preserve"> + Khoai lang</t>
  </si>
  <si>
    <t xml:space="preserve"> + Khoai tây</t>
  </si>
  <si>
    <t xml:space="preserve"> Rau, đậu các loại (cả năm)</t>
  </si>
  <si>
    <t>Cây công nghiệp lâu năm</t>
  </si>
  <si>
    <t>Cây chè</t>
  </si>
  <si>
    <t>DT Trồng dặm vào diện tích chè mất khoảng</t>
  </si>
  <si>
    <t xml:space="preserve"> - Duy trì Diện tích Chè đạt tiêu chuẩn Viet GAP</t>
  </si>
  <si>
    <t>Diện tích chăm sóc</t>
  </si>
  <si>
    <t>Diện tích chè cho thu hoạch</t>
  </si>
  <si>
    <t>Cây ăn quả</t>
  </si>
  <si>
    <t>Cây cam, quýt</t>
  </si>
  <si>
    <t>Trong đó: + Diện tích cam sành</t>
  </si>
  <si>
    <t>Cây ăn quả khác</t>
  </si>
  <si>
    <t xml:space="preserve">Cây Thảo quả </t>
  </si>
  <si>
    <t>Lâm nghiệp</t>
  </si>
  <si>
    <t>Tỷ lệ che phủ rừng</t>
  </si>
  <si>
    <t xml:space="preserve"> - Trồng rừng tập trung  </t>
  </si>
  <si>
    <t xml:space="preserve"> + Trồng rừng sau khai thác </t>
  </si>
  <si>
    <t xml:space="preserve"> - Bảo vệ rừng</t>
  </si>
  <si>
    <t>CHĂN NUÔI THÚ Y</t>
  </si>
  <si>
    <t>Tỷ trọng chăn nuôi trong sản xuất NLN</t>
  </si>
  <si>
    <t>Tổng đàn trâu</t>
  </si>
  <si>
    <t>Tổng đàn bò</t>
  </si>
  <si>
    <t>Tổng đàn dê</t>
  </si>
  <si>
    <t>Tổng đàn lợn</t>
  </si>
  <si>
    <t>Tổng  đàn gia cầm</t>
  </si>
  <si>
    <t>Hộ gia trại chăn nuôi tiểu gia súc lợn, dê... (từ 30 con trở lên)</t>
  </si>
  <si>
    <t>Hộ gia trại nuôi Gia Cầm (từ 200 con trở lên)</t>
  </si>
  <si>
    <t>Diện tích ao, ruộng, hồ</t>
  </si>
  <si>
    <t>Diện tích hỗ thuỷ điện sông chừng</t>
  </si>
  <si>
    <t>Tiêm phòng đại gia súc</t>
  </si>
  <si>
    <t>Tụ huyết trùng trâu bò</t>
  </si>
  <si>
    <t>Lở mồm long móng</t>
  </si>
  <si>
    <t>Tiêm phòng tiểu gia súc</t>
  </si>
  <si>
    <t>Tụ huyết trùng Lợn</t>
  </si>
  <si>
    <t>Dịch tả lợn</t>
  </si>
  <si>
    <t>tấn</t>
  </si>
  <si>
    <t>Tr.đ</t>
  </si>
  <si>
    <t>tạ/ha</t>
  </si>
  <si>
    <t xml:space="preserve"> CÔNG NGHIỆP - TIỂU THỦ CÔNG NGHIỆP</t>
  </si>
  <si>
    <t>Tỷ lệ hộ dân được sử dụng điện từ các nguồn</t>
  </si>
  <si>
    <t xml:space="preserve"> GIÁO DỤC - ĐÀO TẠO</t>
  </si>
  <si>
    <t xml:space="preserve">Tỷ lệ trường đạt chuẩn quốc gia </t>
  </si>
  <si>
    <t>Số trường học đạt chuẩn quốc gia.</t>
  </si>
  <si>
    <t>- Trường Mầm non</t>
  </si>
  <si>
    <t>.- Trường Tiểu học</t>
  </si>
  <si>
    <t>.- Trường THCS</t>
  </si>
  <si>
    <t>PTDT Nội trú</t>
  </si>
  <si>
    <t>Tỷ lệ chuyển cấp</t>
  </si>
  <si>
    <t>Tiểu học lên Trung học cơ sở</t>
  </si>
  <si>
    <t>Trung học cơ sở lên THPT (học nghề, bổ túc văn hóa)</t>
  </si>
  <si>
    <t>Tỷ lệ trẻ 0 đến 3 tuổi đi nhà trẻ</t>
  </si>
  <si>
    <t>Tỉ lệ huy động trẻ 5 tuổi vào mẫu giáo</t>
  </si>
  <si>
    <t>Trong đó: Tiểu học</t>
  </si>
  <si>
    <t>- Tỷ lệ trẻ 6 tuổi vào lớp 1</t>
  </si>
  <si>
    <t>- Tiểu học</t>
  </si>
  <si>
    <t>- Trung học cơ sở</t>
  </si>
  <si>
    <t>Tỉ lệ duy trì sĩ số</t>
  </si>
  <si>
    <t>Mầm non (mẫm giáo)</t>
  </si>
  <si>
    <t>Trong đó- Trường THCS</t>
  </si>
  <si>
    <t>- Trường Tiểu học</t>
  </si>
  <si>
    <t>Y TẾ, DÂN SỐ - KHHGĐ</t>
  </si>
  <si>
    <t xml:space="preserve"> Tỷ lệ tăng dân số tự nhiên</t>
  </si>
  <si>
    <t>Tỷ lệ xã, thị trấn duy trì đạt Bộ tiêu chí quốc gia về y tế</t>
  </si>
  <si>
    <t>Tỷ lệ trẻ em dưới 5 tuổi suy dinh dưỡng (chiều cao theo tuổi)</t>
  </si>
  <si>
    <t>VĂN HOÁ - THỂ THAO VÀ DU LỊCH</t>
  </si>
  <si>
    <t>Tỷ lệ thôn, tổ dân phố được công nhận tiêu chí văn hóa</t>
  </si>
  <si>
    <t xml:space="preserve"> Duy trì xây dựng làng văn hóa du lịch cộng đồng</t>
  </si>
  <si>
    <t>Số buổi biểu diễn văn nghệ</t>
  </si>
  <si>
    <t>Số giải thi đấu thể thao</t>
  </si>
  <si>
    <t>Làng</t>
  </si>
  <si>
    <t>buổi</t>
  </si>
  <si>
    <t>giải</t>
  </si>
  <si>
    <t>GIẢM NGHÈO VÀ VIỆC LÀM</t>
  </si>
  <si>
    <t>Tỷ lệ hộ nghèo giảm bình quân hàng năm</t>
  </si>
  <si>
    <t>Số lao động được tạo việc làm tại địa phương</t>
  </si>
  <si>
    <t xml:space="preserve"> Số lao động xuất khẩu và làm việc ở các tỉnh bạn</t>
  </si>
  <si>
    <t xml:space="preserve"> Dạy nghề trình độ sơ cấp và dạy nghề dưới 3 tháng</t>
  </si>
  <si>
    <t>Duy trì số xã, phường đạt tiêu chuẩn phù hợp với trẻ em</t>
  </si>
  <si>
    <t xml:space="preserve">Tỷ lệ phủ thẻ bảo hiểm y tế </t>
  </si>
  <si>
    <t>Xã, phường</t>
  </si>
  <si>
    <t>MÔI TRƯỜNG</t>
  </si>
  <si>
    <t>Tỷ lệ thu gom, xử lý chất thải sinh hoạt</t>
  </si>
  <si>
    <t xml:space="preserve">Thu ngân sách: </t>
  </si>
  <si>
    <t>ĐG cuối năm</t>
  </si>
  <si>
    <t>Tỷ lệ xã, thị trấn đạt tiêu chuẩn an toàn về an ninh trật tự</t>
  </si>
  <si>
    <t>A</t>
  </si>
  <si>
    <t>B</t>
  </si>
  <si>
    <t>III</t>
  </si>
  <si>
    <t>-</t>
  </si>
  <si>
    <t>2.1</t>
  </si>
  <si>
    <t xml:space="preserve"> Duy trì DT Cam đạt tiêu chuẩn Viet GAP </t>
  </si>
  <si>
    <t xml:space="preserve"> DT Chăm sóc</t>
  </si>
  <si>
    <t>DT Cho sản phẩm</t>
  </si>
  <si>
    <t xml:space="preserve"> Năng suất</t>
  </si>
  <si>
    <t>Sản lượng</t>
  </si>
  <si>
    <t>2.2</t>
  </si>
  <si>
    <t>IV</t>
  </si>
  <si>
    <t>V</t>
  </si>
  <si>
    <t>VI</t>
  </si>
  <si>
    <t>1.1</t>
  </si>
  <si>
    <t>1.2</t>
  </si>
  <si>
    <t>2.3</t>
  </si>
  <si>
    <t>3.1</t>
  </si>
  <si>
    <t>3.2</t>
  </si>
  <si>
    <t>4.1</t>
  </si>
  <si>
    <t>4.2</t>
  </si>
  <si>
    <t>C</t>
  </si>
  <si>
    <t>D</t>
  </si>
  <si>
    <t>Đ</t>
  </si>
  <si>
    <t>E</t>
  </si>
  <si>
    <t>G</t>
  </si>
  <si>
    <t>Duy trì tỷ lệ xã đạt bộ tiêu chí quốc gia về y tế</t>
  </si>
  <si>
    <t>Năm 2022</t>
  </si>
  <si>
    <t xml:space="preserve">( Kèm theo Báo cáo số                /BC - UBND, ngày       tháng       năm 2022 của UBND huyện Quang Bình) </t>
  </si>
  <si>
    <t>Trong đó: Số hộ nghèo giảm trong năm</t>
  </si>
  <si>
    <t>Hộ</t>
  </si>
  <si>
    <t>Tỷ lệ trường đạt chuẩn quốc gia</t>
  </si>
  <si>
    <t>Số trường đạt truẩn quốc gia (lũy kế)</t>
  </si>
  <si>
    <t>Trong đó: thực hiện năm 2022</t>
  </si>
  <si>
    <t>Duy trì và nâng cao chất lượng các xã đạt chuẩn NTM</t>
  </si>
  <si>
    <t>Xã</t>
  </si>
  <si>
    <t>Thôn hoàn thành tiêu chí NTM</t>
  </si>
  <si>
    <t>Thôn</t>
  </si>
  <si>
    <t>Số tiêu chí NTM hoàn thành trong năm</t>
  </si>
  <si>
    <t>Tiêu chí</t>
  </si>
  <si>
    <t>3993</t>
  </si>
  <si>
    <t>6583</t>
  </si>
  <si>
    <t>4165</t>
  </si>
  <si>
    <t>4379</t>
  </si>
  <si>
    <t>16,303</t>
  </si>
  <si>
    <t>18369</t>
  </si>
  <si>
    <t>Tỷ lệ trẻ 3 đến 6 tuổi đi mẫu giáo</t>
  </si>
  <si>
    <t xml:space="preserve"> Số hộ nghèo giảm trong năm</t>
  </si>
  <si>
    <t>Trồng rừng năm 2022</t>
  </si>
  <si>
    <t xml:space="preserve"> + Trồng rừng mới </t>
  </si>
  <si>
    <t>Thôn hoàn thành NTM</t>
  </si>
  <si>
    <t>thôn</t>
  </si>
  <si>
    <t>F</t>
  </si>
  <si>
    <t xml:space="preserve">                + Diện tích quýt</t>
  </si>
  <si>
    <t xml:space="preserve">               + Diện tích cam vàng</t>
  </si>
  <si>
    <t>THPT vào ĐH các trường chuyên nghiệp và các trường nghề</t>
  </si>
  <si>
    <t>MỘT SỐ CHỈ TIÊU CỤ THỂ</t>
  </si>
  <si>
    <t>Thực hiện quý 6 tháng năm 2021</t>
  </si>
  <si>
    <t>Rau các loại</t>
  </si>
  <si>
    <t>Đậu các loại</t>
  </si>
  <si>
    <t>Sản lượng thịt hơi suất chuồng</t>
  </si>
  <si>
    <t xml:space="preserve"> - Trồng rừng phân tán</t>
  </si>
  <si>
    <t>UTH cả năm 2022</t>
  </si>
  <si>
    <t>BIỂU  TỔNG HỢP THỰC HIỆN CHỈ TIÊU KẾ HOẠCH 2022</t>
  </si>
  <si>
    <t>TH 6 tháng năm 2022</t>
  </si>
  <si>
    <t>TH 6 tháng năm 2022/KH giao
(%)</t>
  </si>
  <si>
    <r>
      <t xml:space="preserve">TH 6 tháng  năm 2022/TH 6 tháng năm 2021
</t>
    </r>
    <r>
      <rPr>
        <sz val="11"/>
        <color indexed="8"/>
        <rFont val="Times New Roman"/>
        <family val="1"/>
      </rPr>
      <t>(%)</t>
    </r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</si>
</sst>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0\ &quot;₫&quot;;\-#,##0.00\ &quot;₫&quot;"/>
    <numFmt numFmtId="171" formatCode="_-* #,##0\ _₫_-;\-* #,##0\ _₫_-;_-* &quot;-&quot;\ _₫_-;_-@_-"/>
    <numFmt numFmtId="172" formatCode="&quot;\&quot;#,##0.00;[Red]&quot;\&quot;&quot;\&quot;&quot;\&quot;&quot;\&quot;&quot;\&quot;&quot;\&quot;\-#,##0.00"/>
    <numFmt numFmtId="173" formatCode="&quot;\&quot;#,##0;[Red]&quot;\&quot;&quot;\&quot;\-#,##0"/>
    <numFmt numFmtId="174" formatCode="_ * #,##0_)\ _$_ ;_ * \(#,##0\)\ _$_ ;_ * &quot;-&quot;_)\ _$_ ;_ @_ "/>
    <numFmt numFmtId="175" formatCode="0.000000000"/>
    <numFmt numFmtId="176" formatCode="0.000"/>
    <numFmt numFmtId="177" formatCode="0.000%"/>
    <numFmt numFmtId="178" formatCode="_-* #,##0.00\ _F_-;\-* #,##0.00\ _F_-;_-* &quot;-&quot;??\ _F_-;_-@_-"/>
    <numFmt numFmtId="179" formatCode="_ * #,##0_ ;_ * \-#,##0_ ;_ * &quot;-&quot;_ ;_ @_ "/>
    <numFmt numFmtId="180" formatCode="0.0000"/>
    <numFmt numFmtId="181" formatCode="_ * #,##0.00_ ;_ * \-#,##0.00_ ;_ * &quot;-&quot;??_ ;_ @_ "/>
    <numFmt numFmtId="182" formatCode="_(* #.##._);_(* \(#.##.\);_(* &quot;-&quot;??_);_(@_ⴆ"/>
    <numFmt numFmtId="183" formatCode="0.000_)"/>
    <numFmt numFmtId="184" formatCode="_(* #,##0.0_);_(* \(#,##0.0\);_(* &quot;-&quot;_);_(@_)"/>
    <numFmt numFmtId="185" formatCode="_-[$€-2]* #,##0.00_-;\-[$€-2]* #,##0.00_-;_-[$€-2]* &quot;-&quot;??_-"/>
    <numFmt numFmtId="186" formatCode="_ * #,##0.00_)_d_ ;_ * \(#,##0.00\)_d_ ;_ * &quot;-&quot;??_)_d_ ;_ @_ "/>
    <numFmt numFmtId="187" formatCode="#."/>
    <numFmt numFmtId="188" formatCode="_(* #.#._);_(* \(#.#.\);_(* &quot;-&quot;??_);_(@_ⴆ"/>
    <numFmt numFmtId="189" formatCode="#,##0\ &quot;$&quot;_);[Red]\(#,##0\ &quot;$&quot;\)"/>
    <numFmt numFmtId="190" formatCode="_-* #,##0\ &quot;kr&quot;_-;\-* #,##0\ &quot;kr&quot;_-;_-* &quot;-&quot;\ &quot;kr&quot;_-;_-@_-"/>
    <numFmt numFmtId="191" formatCode="#,##0.00\ &quot;F&quot;;[Red]\-#,##0.00\ &quot;F&quot;"/>
    <numFmt numFmtId="192" formatCode="&quot;£&quot;#,##0;[Red]\-&quot;£&quot;#,##0"/>
    <numFmt numFmtId="193" formatCode="_-* #,##0.0\ _F_-;\-* #,##0.0\ _F_-;_-* &quot;-&quot;??\ _F_-;_-@_-"/>
    <numFmt numFmtId="194" formatCode="0.00000000000E+00;\?"/>
    <numFmt numFmtId="195" formatCode="_-* #,##0\ &quot;F&quot;_-;\-* #,##0\ &quot;F&quot;_-;_-* &quot;-&quot;\ &quot;F&quot;_-;_-@_-"/>
    <numFmt numFmtId="196" formatCode="0.000\ "/>
    <numFmt numFmtId="197" formatCode="#,##0\ &quot;Lt&quot;;[Red]\-#,##0\ &quot;Lt&quot;"/>
    <numFmt numFmtId="198" formatCode="#,##0\ &quot;F&quot;;[Red]\-#,##0\ &quot;F&quot;"/>
    <numFmt numFmtId="199" formatCode="#,##0.00\ &quot;F&quot;;\-#,##0.00\ &quot;F&quot;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_-* ###,0&quot;.&quot;00_-;\-* ###,0&quot;.&quot;00_-;_-* &quot;-&quot;??_-;_-@_-"/>
    <numFmt numFmtId="203" formatCode="&quot;\&quot;#,##0.00;[Red]&quot;\&quot;\-#,##0.00"/>
    <numFmt numFmtId="204" formatCode="&quot;\&quot;#,##0;[Red]&quot;\&quot;\-#,##0"/>
    <numFmt numFmtId="205" formatCode="_-&quot;$&quot;* ###,0&quot;.&quot;00_-;\-&quot;$&quot;* ###,0&quot;.&quot;00_-;_-&quot;$&quot;* &quot;-&quot;??_-;_-@_-"/>
    <numFmt numFmtId="206" formatCode="_(* #,##0_);_(* \(#,##0\);_(* &quot;-&quot;??_);_(@_)"/>
    <numFmt numFmtId="207" formatCode="#,##0.0"/>
    <numFmt numFmtId="208" formatCode="0.0"/>
    <numFmt numFmtId="209" formatCode="#,##0.000"/>
    <numFmt numFmtId="210" formatCode="_(* #,##0.0_);_(* \(#,##0.0\);_(* &quot;-&quot;??_);_(@_)"/>
    <numFmt numFmtId="211" formatCode="_(* #,##0.000_);_(* \(#,##0.000\);_(* &quot;-&quot;??_);_(@_)"/>
    <numFmt numFmtId="212" formatCode="_(* #,##0.0_);_(* \(#,##0.0\);_(* &quot;-&quot;?_);_(@_)"/>
    <numFmt numFmtId="213" formatCode="_(* #,##0.000_);_(* \(#,##0.000\);_(* &quot;-&quot;???_);_(@_)"/>
    <numFmt numFmtId="214" formatCode="_(* #,##0_);_(* \(#,##0\);_(* &quot;-&quot;???_);_(@_)"/>
    <numFmt numFmtId="215" formatCode="_(* #,##0.0_);_(* \(#,##0.0\);_(* &quot;-&quot;???_);_(@_)"/>
  </numFmts>
  <fonts count="114">
    <font>
      <sz val="12"/>
      <name val="Times New Roman"/>
      <family val="0"/>
    </font>
    <font>
      <sz val="12"/>
      <name val=".VnTime"/>
      <family val="2"/>
    </font>
    <font>
      <sz val="10"/>
      <name val="Arial"/>
      <family val="2"/>
    </font>
    <font>
      <sz val="10"/>
      <name val="?? ??"/>
      <family val="1"/>
    </font>
    <font>
      <sz val="14"/>
      <name val="??"/>
      <family val="3"/>
    </font>
    <font>
      <sz val="12"/>
      <name val="????"/>
      <family val="1"/>
    </font>
    <font>
      <sz val="12"/>
      <name val="Courier"/>
      <family val="3"/>
    </font>
    <font>
      <sz val="12"/>
      <name val="???"/>
      <family val="1"/>
    </font>
    <font>
      <sz val="12"/>
      <name val="|??¢¥¢¬¨Ï"/>
      <family val="1"/>
    </font>
    <font>
      <sz val="10"/>
      <name val="Helv"/>
      <family val="2"/>
    </font>
    <font>
      <sz val="10"/>
      <color indexed="8"/>
      <name val="MS Sans Serif"/>
      <family val="2"/>
    </font>
    <font>
      <sz val="11"/>
      <name val="–¾’©"/>
      <family val="1"/>
    </font>
    <font>
      <sz val="14"/>
      <name val="VnTime"/>
      <family val="0"/>
    </font>
    <font>
      <b/>
      <u val="single"/>
      <sz val="14"/>
      <color indexed="8"/>
      <name val=".VnBook-AntiquaH"/>
      <family val="2"/>
    </font>
    <font>
      <sz val="12"/>
      <name val="¹ÙÅÁÃ¼"/>
      <family val="0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1"/>
      <color indexed="9"/>
      <name val="Calibri"/>
      <family val="2"/>
    </font>
    <font>
      <sz val="11"/>
      <name val=".VnArial"/>
      <family val="2"/>
    </font>
    <font>
      <sz val="12"/>
      <name val="¹UAAA¼"/>
      <family val="3"/>
    </font>
    <font>
      <sz val="8"/>
      <name val="Times New Roman"/>
      <family val="1"/>
    </font>
    <font>
      <sz val="11"/>
      <color indexed="20"/>
      <name val="Calibri"/>
      <family val="2"/>
    </font>
    <font>
      <sz val="12"/>
      <name val="Tms Rmn"/>
      <family val="0"/>
    </font>
    <font>
      <sz val="11"/>
      <name val="µ¸¿ò"/>
      <family val="0"/>
    </font>
    <font>
      <sz val="12"/>
      <name val="µ¸¿òÃ¼"/>
      <family val="3"/>
    </font>
    <font>
      <sz val="12"/>
      <name val="System"/>
      <family val="1"/>
    </font>
    <font>
      <b/>
      <sz val="11"/>
      <color indexed="52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1"/>
      <name val="Tms Rmn"/>
      <family val="0"/>
    </font>
    <font>
      <sz val="12"/>
      <name val=".VnArial"/>
      <family val="2"/>
    </font>
    <font>
      <sz val="10"/>
      <name val="MS Serif"/>
      <family val="1"/>
    </font>
    <font>
      <sz val="10"/>
      <name val=".VnArial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4"/>
      <color indexed="14"/>
      <name val="VNottawa"/>
      <family val="2"/>
    </font>
    <font>
      <b/>
      <sz val="16"/>
      <color indexed="14"/>
      <name val="VNottawa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color indexed="9"/>
      <name val="Tms Rmn"/>
      <family val="0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b/>
      <sz val="8"/>
      <name val="MS Sans Serif"/>
      <family val="2"/>
    </font>
    <font>
      <b/>
      <sz val="14"/>
      <name val=".VnTimeH"/>
      <family val="2"/>
    </font>
    <font>
      <u val="single"/>
      <sz val="10"/>
      <color indexed="12"/>
      <name val=".VnTime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sz val="11"/>
      <color indexed="52"/>
      <name val="Calibri"/>
      <family val="2"/>
    </font>
    <font>
      <b/>
      <sz val="11"/>
      <name val="Helv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13"/>
      <name val=".VnTime"/>
      <family val="2"/>
    </font>
    <font>
      <sz val="12"/>
      <name val=".VnArial Narrow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8"/>
      <name val="Wingdings"/>
      <family val="0"/>
    </font>
    <font>
      <sz val="8"/>
      <name val="Helv"/>
      <family val="0"/>
    </font>
    <font>
      <sz val="8"/>
      <name val="MS Sans Serif"/>
      <family val="2"/>
    </font>
    <font>
      <b/>
      <sz val="12"/>
      <name val=".VnTime"/>
      <family val="2"/>
    </font>
    <font>
      <b/>
      <sz val="8"/>
      <color indexed="8"/>
      <name val="Helv"/>
      <family val="0"/>
    </font>
    <font>
      <sz val="14"/>
      <name val=".VnTime"/>
      <family val="2"/>
    </font>
    <font>
      <sz val="12"/>
      <name val="VNTime"/>
      <family val="0"/>
    </font>
    <font>
      <b/>
      <sz val="18"/>
      <color indexed="56"/>
      <name val="Cambria"/>
      <family val="2"/>
    </font>
    <font>
      <sz val="10"/>
      <name val=".VnAvant"/>
      <family val="2"/>
    </font>
    <font>
      <b/>
      <sz val="10"/>
      <name val=".VnTime"/>
      <family val="2"/>
    </font>
    <font>
      <sz val="9"/>
      <name val=".VnTime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0"/>
      <name val=" 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darkVertical"/>
    </fill>
    <fill>
      <patternFill patternType="solid">
        <fgColor indexed="58"/>
        <bgColor indexed="64"/>
      </patternFill>
    </fill>
    <fill>
      <patternFill patternType="gray125">
        <fgColor indexed="3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</borders>
  <cellStyleXfs count="24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2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1" fontId="12" fillId="0" borderId="1" applyBorder="0" applyAlignment="0">
      <protection/>
    </xf>
    <xf numFmtId="0" fontId="13" fillId="2" borderId="0">
      <alignment/>
      <protection/>
    </xf>
    <xf numFmtId="9" fontId="14" fillId="0" borderId="0" applyFont="0" applyFill="0" applyBorder="0" applyAlignment="0" applyProtection="0"/>
    <xf numFmtId="0" fontId="15" fillId="2" borderId="0">
      <alignment/>
      <protection/>
    </xf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0">
      <alignment/>
      <protection/>
    </xf>
    <xf numFmtId="0" fontId="18" fillId="0" borderId="0">
      <alignment wrapText="1"/>
      <protection/>
    </xf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9" fillId="0" borderId="0">
      <alignment/>
      <protection/>
    </xf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174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3" fillId="0" borderId="0">
      <alignment horizontal="center" wrapText="1"/>
      <protection locked="0"/>
    </xf>
    <xf numFmtId="178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0" borderId="0">
      <alignment/>
      <protection/>
    </xf>
    <xf numFmtId="0" fontId="26" fillId="0" borderId="0">
      <alignment/>
      <protection/>
    </xf>
    <xf numFmtId="0" fontId="22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6" fillId="0" borderId="0">
      <alignment/>
      <protection/>
    </xf>
    <xf numFmtId="182" fontId="2" fillId="0" borderId="0" applyFill="0" applyBorder="0" applyAlignment="0">
      <protection/>
    </xf>
    <xf numFmtId="0" fontId="29" fillId="2" borderId="2" applyNumberFormat="0" applyAlignment="0" applyProtection="0"/>
    <xf numFmtId="0" fontId="30" fillId="0" borderId="0">
      <alignment/>
      <protection/>
    </xf>
    <xf numFmtId="0" fontId="31" fillId="21" borderId="3" applyNumberFormat="0" applyAlignment="0" applyProtection="0"/>
    <xf numFmtId="169" fontId="0" fillId="0" borderId="0" applyFont="0" applyFill="0" applyBorder="0" applyAlignment="0" applyProtection="0"/>
    <xf numFmtId="183" fontId="33" fillId="0" borderId="0">
      <alignment/>
      <protection/>
    </xf>
    <xf numFmtId="183" fontId="33" fillId="0" borderId="0">
      <alignment/>
      <protection/>
    </xf>
    <xf numFmtId="183" fontId="33" fillId="0" borderId="0">
      <alignment/>
      <protection/>
    </xf>
    <xf numFmtId="183" fontId="33" fillId="0" borderId="0">
      <alignment/>
      <protection/>
    </xf>
    <xf numFmtId="183" fontId="33" fillId="0" borderId="0">
      <alignment/>
      <protection/>
    </xf>
    <xf numFmtId="183" fontId="33" fillId="0" borderId="0">
      <alignment/>
      <protection/>
    </xf>
    <xf numFmtId="183" fontId="33" fillId="0" borderId="0">
      <alignment/>
      <protection/>
    </xf>
    <xf numFmtId="183" fontId="33" fillId="0" borderId="0">
      <alignment/>
      <protection/>
    </xf>
    <xf numFmtId="167" fontId="0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2" fillId="0" borderId="0" applyFill="0" applyBorder="0" applyAlignment="0" applyProtection="0"/>
    <xf numFmtId="3" fontId="2" fillId="0" borderId="0" applyFont="0" applyFill="0" applyBorder="0" applyAlignment="0" applyProtection="0"/>
    <xf numFmtId="0" fontId="35" fillId="0" borderId="0" applyNumberFormat="0" applyAlignment="0">
      <protection/>
    </xf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84" fontId="36" fillId="0" borderId="0" applyFont="0" applyFill="0" applyBorder="0" applyAlignment="0" applyProtection="0"/>
    <xf numFmtId="176" fontId="1" fillId="0" borderId="4">
      <alignment/>
      <protection/>
    </xf>
    <xf numFmtId="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" fillId="0" borderId="0" applyFont="0" applyBorder="0" applyAlignment="0">
      <protection/>
    </xf>
    <xf numFmtId="0" fontId="37" fillId="0" borderId="0" applyNumberFormat="0" applyAlignment="0">
      <protection/>
    </xf>
    <xf numFmtId="18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3" fontId="1" fillId="0" borderId="0" applyFont="0" applyBorder="0" applyAlignment="0">
      <protection/>
    </xf>
    <xf numFmtId="2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Protection="0">
      <alignment vertical="center"/>
    </xf>
    <xf numFmtId="0" fontId="42" fillId="0" borderId="0" applyNumberFormat="0" applyFill="0" applyBorder="0" applyAlignment="0" applyProtection="0"/>
    <xf numFmtId="0" fontId="43" fillId="0" borderId="0" applyNumberFormat="0" applyFill="0" applyBorder="0" applyProtection="0">
      <alignment vertical="center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6" fontId="46" fillId="0" borderId="5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38" fontId="49" fillId="22" borderId="0" applyNumberFormat="0" applyBorder="0" applyAlignment="0" applyProtection="0"/>
    <xf numFmtId="0" fontId="50" fillId="23" borderId="0">
      <alignment/>
      <protection/>
    </xf>
    <xf numFmtId="0" fontId="51" fillId="0" borderId="0">
      <alignment horizontal="left"/>
      <protection/>
    </xf>
    <xf numFmtId="0" fontId="52" fillId="0" borderId="6" applyNumberFormat="0" applyAlignment="0" applyProtection="0"/>
    <xf numFmtId="0" fontId="52" fillId="0" borderId="7">
      <alignment horizontal="left" vertical="center"/>
      <protection/>
    </xf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187" fontId="55" fillId="0" borderId="0">
      <alignment/>
      <protection locked="0"/>
    </xf>
    <xf numFmtId="187" fontId="55" fillId="0" borderId="0">
      <alignment/>
      <protection locked="0"/>
    </xf>
    <xf numFmtId="0" fontId="56" fillId="0" borderId="9">
      <alignment horizontal="center"/>
      <protection/>
    </xf>
    <xf numFmtId="0" fontId="56" fillId="0" borderId="0">
      <alignment horizontal="center"/>
      <protection/>
    </xf>
    <xf numFmtId="49" fontId="57" fillId="0" borderId="1">
      <alignment vertical="center"/>
      <protection/>
    </xf>
    <xf numFmtId="0" fontId="58" fillId="0" borderId="0" applyNumberFormat="0" applyFill="0" applyBorder="0" applyAlignment="0" applyProtection="0"/>
    <xf numFmtId="0" fontId="59" fillId="8" borderId="2" applyNumberFormat="0" applyAlignment="0" applyProtection="0"/>
    <xf numFmtId="10" fontId="49" fillId="22" borderId="1" applyNumberFormat="0" applyBorder="0" applyAlignment="0" applyProtection="0"/>
    <xf numFmtId="0" fontId="23" fillId="0" borderId="10">
      <alignment horizontal="centerContinuous"/>
      <protection/>
    </xf>
    <xf numFmtId="0" fontId="60" fillId="0" borderId="0">
      <alignment/>
      <protection/>
    </xf>
    <xf numFmtId="0" fontId="61" fillId="0" borderId="11" applyNumberFormat="0" applyFill="0" applyAlignment="0" applyProtection="0"/>
    <xf numFmtId="38" fontId="60" fillId="0" borderId="0" applyFont="0" applyFill="0" applyBorder="0" applyAlignment="0" applyProtection="0"/>
    <xf numFmtId="4" fontId="9" fillId="0" borderId="0" applyFont="0" applyFill="0" applyBorder="0" applyAlignment="0" applyProtection="0"/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0" fontId="62" fillId="0" borderId="9">
      <alignment/>
      <protection/>
    </xf>
    <xf numFmtId="188" fontId="2" fillId="0" borderId="12">
      <alignment/>
      <protection/>
    </xf>
    <xf numFmtId="189" fontId="60" fillId="0" borderId="0" applyFont="0" applyFill="0" applyBorder="0" applyAlignment="0" applyProtection="0"/>
    <xf numFmtId="190" fontId="36" fillId="0" borderId="0" applyFont="0" applyFill="0" applyBorder="0" applyAlignment="0" applyProtection="0"/>
    <xf numFmtId="0" fontId="63" fillId="0" borderId="0" applyNumberFormat="0" applyFont="0" applyFill="0" applyAlignment="0">
      <protection/>
    </xf>
    <xf numFmtId="0" fontId="64" fillId="24" borderId="0" applyNumberFormat="0" applyBorder="0" applyAlignment="0" applyProtection="0"/>
    <xf numFmtId="0" fontId="65" fillId="0" borderId="1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22" borderId="0">
      <alignment/>
      <protection/>
    </xf>
    <xf numFmtId="0" fontId="2" fillId="25" borderId="13" applyNumberFormat="0" applyFon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67" fillId="0" borderId="0">
      <alignment/>
      <protection/>
    </xf>
    <xf numFmtId="0" fontId="68" fillId="2" borderId="14" applyNumberFormat="0" applyAlignment="0" applyProtection="0"/>
    <xf numFmtId="14" fontId="23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69" fillId="26" borderId="0" applyNumberFormat="0" applyFont="0" applyBorder="0" applyAlignment="0">
      <protection/>
    </xf>
    <xf numFmtId="14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9" fillId="1" borderId="7" applyNumberFormat="0" applyFont="0" applyAlignment="0">
      <protection/>
    </xf>
    <xf numFmtId="0" fontId="71" fillId="0" borderId="0" applyNumberFormat="0" applyFill="0" applyBorder="0" applyAlignment="0">
      <protection/>
    </xf>
    <xf numFmtId="0" fontId="2" fillId="27" borderId="0">
      <alignment/>
      <protection/>
    </xf>
    <xf numFmtId="0" fontId="1" fillId="0" borderId="15">
      <alignment horizontal="center"/>
      <protection/>
    </xf>
    <xf numFmtId="0" fontId="9" fillId="0" borderId="0">
      <alignment/>
      <protection/>
    </xf>
    <xf numFmtId="0" fontId="72" fillId="0" borderId="1">
      <alignment horizontal="center" vertical="center" wrapText="1"/>
      <protection/>
    </xf>
    <xf numFmtId="0" fontId="62" fillId="0" borderId="0">
      <alignment/>
      <protection/>
    </xf>
    <xf numFmtId="40" fontId="73" fillId="0" borderId="0" applyBorder="0">
      <alignment horizontal="right"/>
      <protection/>
    </xf>
    <xf numFmtId="191" fontId="65" fillId="0" borderId="16">
      <alignment horizontal="right" vertical="center"/>
      <protection/>
    </xf>
    <xf numFmtId="192" fontId="74" fillId="0" borderId="16">
      <alignment horizontal="right" vertical="center"/>
      <protection/>
    </xf>
    <xf numFmtId="193" fontId="1" fillId="0" borderId="16">
      <alignment horizontal="right" vertical="center"/>
      <protection/>
    </xf>
    <xf numFmtId="194" fontId="36" fillId="0" borderId="16">
      <alignment horizontal="right" vertical="center"/>
      <protection/>
    </xf>
    <xf numFmtId="192" fontId="74" fillId="0" borderId="16">
      <alignment horizontal="right" vertical="center"/>
      <protection/>
    </xf>
    <xf numFmtId="191" fontId="65" fillId="0" borderId="16">
      <alignment horizontal="right" vertical="center"/>
      <protection/>
    </xf>
    <xf numFmtId="195" fontId="65" fillId="0" borderId="16">
      <alignment horizontal="center"/>
      <protection/>
    </xf>
    <xf numFmtId="0" fontId="75" fillId="0" borderId="17">
      <alignment/>
      <protection/>
    </xf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18" applyNumberFormat="0" applyFont="0" applyFill="0" applyAlignment="0" applyProtection="0"/>
    <xf numFmtId="196" fontId="77" fillId="0" borderId="0" applyFont="0" applyFill="0" applyBorder="0" applyAlignment="0" applyProtection="0"/>
    <xf numFmtId="197" fontId="36" fillId="0" borderId="0" applyFont="0" applyFill="0" applyBorder="0" applyAlignment="0" applyProtection="0"/>
    <xf numFmtId="198" fontId="65" fillId="0" borderId="0">
      <alignment/>
      <protection/>
    </xf>
    <xf numFmtId="199" fontId="65" fillId="0" borderId="1">
      <alignment/>
      <protection/>
    </xf>
    <xf numFmtId="3" fontId="65" fillId="0" borderId="0" applyNumberFormat="0" applyBorder="0" applyAlignment="0" applyProtection="0"/>
    <xf numFmtId="3" fontId="12" fillId="0" borderId="0">
      <alignment/>
      <protection locked="0"/>
    </xf>
    <xf numFmtId="0" fontId="72" fillId="28" borderId="1">
      <alignment horizontal="left" vertical="center"/>
      <protection/>
    </xf>
    <xf numFmtId="164" fontId="78" fillId="0" borderId="19">
      <alignment horizontal="left" vertical="top"/>
      <protection/>
    </xf>
    <xf numFmtId="164" fontId="19" fillId="0" borderId="15">
      <alignment horizontal="left" vertical="top"/>
      <protection/>
    </xf>
    <xf numFmtId="0" fontId="79" fillId="0" borderId="15">
      <alignment horizontal="left" vertical="center"/>
      <protection/>
    </xf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0" fillId="0" borderId="0">
      <alignment vertical="center"/>
      <protection/>
    </xf>
    <xf numFmtId="40" fontId="82" fillId="0" borderId="0" applyFont="0" applyFill="0" applyBorder="0" applyAlignment="0" applyProtection="0"/>
    <xf numFmtId="38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84" fillId="0" borderId="0">
      <alignment/>
      <protection/>
    </xf>
    <xf numFmtId="0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203" fontId="83" fillId="0" borderId="0" applyFont="0" applyFill="0" applyBorder="0" applyAlignment="0" applyProtection="0"/>
    <xf numFmtId="204" fontId="83" fillId="0" borderId="0" applyFont="0" applyFill="0" applyBorder="0" applyAlignment="0" applyProtection="0"/>
    <xf numFmtId="0" fontId="86" fillId="0" borderId="0">
      <alignment/>
      <protection/>
    </xf>
    <xf numFmtId="0" fontId="63" fillId="0" borderId="0">
      <alignment/>
      <protection/>
    </xf>
    <xf numFmtId="41" fontId="85" fillId="0" borderId="0" applyFont="0" applyFill="0" applyBorder="0" applyAlignment="0" applyProtection="0"/>
    <xf numFmtId="202" fontId="85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>
      <alignment/>
      <protection/>
    </xf>
    <xf numFmtId="42" fontId="85" fillId="0" borderId="0" applyFont="0" applyFill="0" applyBorder="0" applyAlignment="0" applyProtection="0"/>
    <xf numFmtId="6" fontId="6" fillId="0" borderId="0" applyFont="0" applyFill="0" applyBorder="0" applyAlignment="0" applyProtection="0"/>
    <xf numFmtId="205" fontId="85" fillId="0" borderId="0" applyFont="0" applyFill="0" applyBorder="0" applyAlignment="0" applyProtection="0"/>
    <xf numFmtId="43" fontId="60" fillId="0" borderId="0" applyNumberFormat="0" applyFon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04" fillId="0" borderId="0" xfId="0" applyFont="1" applyBorder="1" applyAlignment="1">
      <alignment horizontal="center" vertical="center" wrapText="1"/>
    </xf>
    <xf numFmtId="213" fontId="105" fillId="0" borderId="20" xfId="0" applyNumberFormat="1" applyFont="1" applyFill="1" applyBorder="1" applyAlignment="1">
      <alignment horizontal="right" wrapText="1"/>
    </xf>
    <xf numFmtId="213" fontId="105" fillId="0" borderId="20" xfId="91" applyNumberFormat="1" applyFont="1" applyFill="1" applyBorder="1" applyAlignment="1">
      <alignment horizontal="right" wrapText="1"/>
    </xf>
    <xf numFmtId="0" fontId="105" fillId="0" borderId="20" xfId="0" applyFont="1" applyFill="1" applyBorder="1" applyAlignment="1">
      <alignment horizontal="center" wrapText="1"/>
    </xf>
    <xf numFmtId="169" fontId="105" fillId="0" borderId="20" xfId="91" applyFont="1" applyBorder="1" applyAlignment="1">
      <alignment horizontal="right" wrapText="1"/>
    </xf>
    <xf numFmtId="169" fontId="105" fillId="0" borderId="20" xfId="103" applyNumberFormat="1" applyFont="1" applyFill="1" applyBorder="1" applyAlignment="1">
      <alignment horizontal="right" wrapText="1"/>
    </xf>
    <xf numFmtId="206" fontId="105" fillId="29" borderId="20" xfId="0" applyNumberFormat="1" applyFont="1" applyFill="1" applyBorder="1" applyAlignment="1">
      <alignment horizontal="right" wrapText="1"/>
    </xf>
    <xf numFmtId="0" fontId="105" fillId="0" borderId="20" xfId="0" applyFont="1" applyBorder="1" applyAlignment="1">
      <alignment wrapText="1"/>
    </xf>
    <xf numFmtId="210" fontId="105" fillId="0" borderId="20" xfId="103" applyNumberFormat="1" applyFont="1" applyFill="1" applyBorder="1" applyAlignment="1">
      <alignment horizontal="right" wrapText="1"/>
    </xf>
    <xf numFmtId="215" fontId="105" fillId="0" borderId="20" xfId="0" applyNumberFormat="1" applyFont="1" applyFill="1" applyBorder="1" applyAlignment="1">
      <alignment horizontal="right" wrapText="1"/>
    </xf>
    <xf numFmtId="206" fontId="105" fillId="0" borderId="20" xfId="103" applyNumberFormat="1" applyFont="1" applyFill="1" applyBorder="1" applyAlignment="1">
      <alignment horizontal="right" wrapText="1"/>
    </xf>
    <xf numFmtId="206" fontId="105" fillId="0" borderId="20" xfId="0" applyNumberFormat="1" applyFont="1" applyFill="1" applyBorder="1" applyAlignment="1">
      <alignment horizontal="right" wrapText="1"/>
    </xf>
    <xf numFmtId="0" fontId="106" fillId="0" borderId="20" xfId="0" applyFont="1" applyBorder="1" applyAlignment="1">
      <alignment wrapText="1"/>
    </xf>
    <xf numFmtId="206" fontId="105" fillId="30" borderId="20" xfId="91" applyNumberFormat="1" applyFont="1" applyFill="1" applyBorder="1" applyAlignment="1">
      <alignment horizontal="right" wrapText="1"/>
    </xf>
    <xf numFmtId="49" fontId="105" fillId="30" borderId="20" xfId="166" applyNumberFormat="1" applyFont="1" applyFill="1" applyBorder="1" applyAlignment="1">
      <alignment wrapText="1"/>
      <protection/>
    </xf>
    <xf numFmtId="0" fontId="105" fillId="30" borderId="20" xfId="166" applyFont="1" applyFill="1" applyBorder="1" applyAlignment="1">
      <alignment horizontal="center"/>
      <protection/>
    </xf>
    <xf numFmtId="0" fontId="107" fillId="0" borderId="0" xfId="0" applyFont="1" applyBorder="1" applyAlignment="1">
      <alignment/>
    </xf>
    <xf numFmtId="0" fontId="107" fillId="0" borderId="0" xfId="0" applyFont="1" applyBorder="1" applyAlignment="1">
      <alignment horizontal="left"/>
    </xf>
    <xf numFmtId="210" fontId="107" fillId="0" borderId="0" xfId="0" applyNumberFormat="1" applyFont="1" applyBorder="1" applyAlignment="1">
      <alignment horizontal="center"/>
    </xf>
    <xf numFmtId="0" fontId="107" fillId="0" borderId="0" xfId="0" applyFont="1" applyBorder="1" applyAlignment="1">
      <alignment horizontal="center"/>
    </xf>
    <xf numFmtId="0" fontId="108" fillId="0" borderId="1" xfId="0" applyFont="1" applyBorder="1" applyAlignment="1">
      <alignment horizontal="center" vertical="center" wrapText="1"/>
    </xf>
    <xf numFmtId="0" fontId="105" fillId="0" borderId="20" xfId="0" applyFont="1" applyBorder="1" applyAlignment="1">
      <alignment vertical="center" wrapText="1"/>
    </xf>
    <xf numFmtId="0" fontId="105" fillId="30" borderId="20" xfId="166" applyFont="1" applyFill="1" applyBorder="1" applyAlignment="1">
      <alignment horizontal="center" vertical="center" wrapText="1"/>
      <protection/>
    </xf>
    <xf numFmtId="0" fontId="109" fillId="0" borderId="20" xfId="0" applyFont="1" applyBorder="1" applyAlignment="1">
      <alignment horizontal="center" wrapText="1"/>
    </xf>
    <xf numFmtId="0" fontId="109" fillId="0" borderId="20" xfId="0" applyFont="1" applyBorder="1" applyAlignment="1">
      <alignment horizontal="left" wrapText="1"/>
    </xf>
    <xf numFmtId="0" fontId="105" fillId="0" borderId="20" xfId="0" applyFont="1" applyBorder="1" applyAlignment="1" quotePrefix="1">
      <alignment horizontal="center" wrapText="1"/>
    </xf>
    <xf numFmtId="0" fontId="105" fillId="0" borderId="20" xfId="0" applyFont="1" applyBorder="1" applyAlignment="1">
      <alignment horizontal="center"/>
    </xf>
    <xf numFmtId="210" fontId="105" fillId="0" borderId="20" xfId="91" applyNumberFormat="1" applyFont="1" applyBorder="1" applyAlignment="1" quotePrefix="1">
      <alignment horizontal="right" wrapText="1"/>
    </xf>
    <xf numFmtId="0" fontId="105" fillId="0" borderId="20" xfId="0" applyFont="1" applyBorder="1" applyAlignment="1">
      <alignment horizontal="right"/>
    </xf>
    <xf numFmtId="210" fontId="105" fillId="0" borderId="20" xfId="91" applyNumberFormat="1" applyFont="1" applyBorder="1" applyAlignment="1">
      <alignment horizontal="right" wrapText="1"/>
    </xf>
    <xf numFmtId="210" fontId="105" fillId="0" borderId="20" xfId="91" applyNumberFormat="1" applyFont="1" applyBorder="1" applyAlignment="1">
      <alignment horizontal="center" wrapText="1"/>
    </xf>
    <xf numFmtId="0" fontId="88" fillId="0" borderId="0" xfId="0" applyFont="1" applyBorder="1" applyAlignment="1">
      <alignment/>
    </xf>
    <xf numFmtId="0" fontId="105" fillId="0" borderId="20" xfId="0" applyFont="1" applyFill="1" applyBorder="1" applyAlignment="1">
      <alignment horizontal="center" vertical="center" wrapText="1"/>
    </xf>
    <xf numFmtId="0" fontId="105" fillId="0" borderId="20" xfId="167" applyNumberFormat="1" applyFont="1" applyFill="1" applyBorder="1" applyAlignment="1">
      <alignment horizontal="center" wrapText="1"/>
      <protection/>
    </xf>
    <xf numFmtId="0" fontId="105" fillId="0" borderId="20" xfId="0" applyFont="1" applyBorder="1" applyAlignment="1">
      <alignment horizontal="center" vertical="center" wrapText="1"/>
    </xf>
    <xf numFmtId="210" fontId="105" fillId="0" borderId="20" xfId="91" applyNumberFormat="1" applyFont="1" applyBorder="1" applyAlignment="1">
      <alignment horizontal="right" vertical="center" wrapText="1"/>
    </xf>
    <xf numFmtId="0" fontId="88" fillId="0" borderId="0" xfId="0" applyFont="1" applyBorder="1" applyAlignment="1">
      <alignment/>
    </xf>
    <xf numFmtId="206" fontId="105" fillId="0" borderId="20" xfId="91" applyNumberFormat="1" applyFont="1" applyBorder="1" applyAlignment="1">
      <alignment horizontal="right" vertical="center" wrapText="1"/>
    </xf>
    <xf numFmtId="210" fontId="105" fillId="0" borderId="20" xfId="91" applyNumberFormat="1" applyFont="1" applyBorder="1" applyAlignment="1">
      <alignment horizontal="center" vertical="center" wrapText="1"/>
    </xf>
    <xf numFmtId="0" fontId="105" fillId="0" borderId="20" xfId="0" applyFont="1" applyBorder="1" applyAlignment="1">
      <alignment horizontal="left" vertical="center" wrapText="1"/>
    </xf>
    <xf numFmtId="210" fontId="105" fillId="0" borderId="20" xfId="91" applyNumberFormat="1" applyFont="1" applyBorder="1" applyAlignment="1">
      <alignment horizontal="center" vertical="center" wrapText="1"/>
    </xf>
    <xf numFmtId="210" fontId="105" fillId="0" borderId="20" xfId="91" applyNumberFormat="1" applyFont="1" applyBorder="1" applyAlignment="1" quotePrefix="1">
      <alignment horizontal="right" vertical="center" wrapText="1"/>
    </xf>
    <xf numFmtId="0" fontId="105" fillId="0" borderId="20" xfId="0" applyFont="1" applyBorder="1" applyAlignment="1" quotePrefix="1">
      <alignment horizontal="center" vertical="center" wrapText="1"/>
    </xf>
    <xf numFmtId="206" fontId="105" fillId="0" borderId="20" xfId="91" applyNumberFormat="1" applyFont="1" applyBorder="1" applyAlignment="1" quotePrefix="1">
      <alignment horizontal="right" vertical="center" wrapText="1"/>
    </xf>
    <xf numFmtId="0" fontId="89" fillId="0" borderId="0" xfId="0" applyFont="1" applyBorder="1" applyAlignment="1">
      <alignment/>
    </xf>
    <xf numFmtId="210" fontId="105" fillId="0" borderId="20" xfId="91" applyNumberFormat="1" applyFont="1" applyBorder="1" applyAlignment="1">
      <alignment vertical="center" wrapText="1"/>
    </xf>
    <xf numFmtId="169" fontId="105" fillId="0" borderId="20" xfId="91" applyFont="1" applyBorder="1" applyAlignment="1">
      <alignment horizontal="right" vertical="center" wrapText="1"/>
    </xf>
    <xf numFmtId="0" fontId="109" fillId="0" borderId="20" xfId="0" applyFont="1" applyBorder="1" applyAlignment="1">
      <alignment horizontal="center" vertical="center" wrapText="1"/>
    </xf>
    <xf numFmtId="210" fontId="109" fillId="0" borderId="20" xfId="91" applyNumberFormat="1" applyFont="1" applyBorder="1" applyAlignment="1">
      <alignment vertical="center" wrapText="1"/>
    </xf>
    <xf numFmtId="206" fontId="105" fillId="0" borderId="20" xfId="91" applyNumberFormat="1" applyFont="1" applyBorder="1" applyAlignment="1">
      <alignment vertical="center" wrapText="1"/>
    </xf>
    <xf numFmtId="0" fontId="90" fillId="0" borderId="0" xfId="0" applyFont="1" applyBorder="1" applyAlignment="1">
      <alignment/>
    </xf>
    <xf numFmtId="49" fontId="109" fillId="0" borderId="20" xfId="166" applyNumberFormat="1" applyFont="1" applyFill="1" applyBorder="1" applyAlignment="1">
      <alignment horizontal="left" vertical="center" wrapText="1"/>
      <protection/>
    </xf>
    <xf numFmtId="0" fontId="109" fillId="0" borderId="20" xfId="166" applyFont="1" applyFill="1" applyBorder="1" applyAlignment="1">
      <alignment horizontal="center"/>
      <protection/>
    </xf>
    <xf numFmtId="210" fontId="105" fillId="0" borderId="20" xfId="91" applyNumberFormat="1" applyFont="1" applyFill="1" applyBorder="1" applyAlignment="1">
      <alignment horizontal="right" vertical="center" wrapText="1"/>
    </xf>
    <xf numFmtId="0" fontId="91" fillId="0" borderId="0" xfId="0" applyFont="1" applyBorder="1" applyAlignment="1">
      <alignment/>
    </xf>
    <xf numFmtId="49" fontId="105" fillId="0" borderId="20" xfId="166" applyNumberFormat="1" applyFont="1" applyFill="1" applyBorder="1" applyAlignment="1">
      <alignment horizontal="left" vertical="center" wrapText="1"/>
      <protection/>
    </xf>
    <xf numFmtId="0" fontId="105" fillId="0" borderId="20" xfId="166" applyFont="1" applyFill="1" applyBorder="1" applyAlignment="1">
      <alignment horizontal="center"/>
      <protection/>
    </xf>
    <xf numFmtId="206" fontId="105" fillId="0" borderId="20" xfId="91" applyNumberFormat="1" applyFont="1" applyFill="1" applyBorder="1" applyAlignment="1">
      <alignment vertical="center" wrapText="1"/>
    </xf>
    <xf numFmtId="49" fontId="105" fillId="30" borderId="20" xfId="166" applyNumberFormat="1" applyFont="1" applyFill="1" applyBorder="1" applyAlignment="1">
      <alignment horizontal="left" vertical="center" wrapText="1"/>
      <protection/>
    </xf>
    <xf numFmtId="49" fontId="109" fillId="30" borderId="20" xfId="166" applyNumberFormat="1" applyFont="1" applyFill="1" applyBorder="1" applyAlignment="1">
      <alignment horizontal="left" vertical="center" wrapText="1"/>
      <protection/>
    </xf>
    <xf numFmtId="0" fontId="109" fillId="30" borderId="20" xfId="166" applyFont="1" applyFill="1" applyBorder="1" applyAlignment="1">
      <alignment horizontal="center"/>
      <protection/>
    </xf>
    <xf numFmtId="210" fontId="105" fillId="0" borderId="20" xfId="91" applyNumberFormat="1" applyFont="1" applyBorder="1" applyAlignment="1">
      <alignment/>
    </xf>
    <xf numFmtId="0" fontId="105" fillId="0" borderId="20" xfId="0" applyFont="1" applyBorder="1" applyAlignment="1">
      <alignment/>
    </xf>
    <xf numFmtId="0" fontId="105" fillId="0" borderId="20" xfId="166" applyFont="1" applyFill="1" applyBorder="1" applyAlignment="1">
      <alignment horizontal="center" vertical="center" wrapText="1"/>
      <protection/>
    </xf>
    <xf numFmtId="0" fontId="105" fillId="0" borderId="20" xfId="166" applyFont="1" applyFill="1" applyBorder="1" applyAlignment="1">
      <alignment horizontal="center" vertical="center"/>
      <protection/>
    </xf>
    <xf numFmtId="207" fontId="105" fillId="0" borderId="20" xfId="0" applyNumberFormat="1" applyFont="1" applyBorder="1" applyAlignment="1">
      <alignment horizontal="right" vertical="center"/>
    </xf>
    <xf numFmtId="4" fontId="105" fillId="0" borderId="20" xfId="0" applyNumberFormat="1" applyFont="1" applyBorder="1" applyAlignment="1">
      <alignment horizontal="right" vertical="center"/>
    </xf>
    <xf numFmtId="207" fontId="105" fillId="0" borderId="20" xfId="0" applyNumberFormat="1" applyFont="1" applyBorder="1" applyAlignment="1">
      <alignment/>
    </xf>
    <xf numFmtId="0" fontId="110" fillId="0" borderId="0" xfId="0" applyFont="1" applyBorder="1" applyAlignment="1">
      <alignment/>
    </xf>
    <xf numFmtId="3" fontId="105" fillId="0" borderId="20" xfId="91" applyNumberFormat="1" applyFont="1" applyBorder="1" applyAlignment="1">
      <alignment horizontal="right" vertical="center" wrapText="1"/>
    </xf>
    <xf numFmtId="3" fontId="105" fillId="0" borderId="20" xfId="0" applyNumberFormat="1" applyFont="1" applyBorder="1" applyAlignment="1">
      <alignment horizontal="right" vertical="center"/>
    </xf>
    <xf numFmtId="209" fontId="105" fillId="0" borderId="20" xfId="0" applyNumberFormat="1" applyFont="1" applyBorder="1" applyAlignment="1">
      <alignment/>
    </xf>
    <xf numFmtId="49" fontId="105" fillId="0" borderId="20" xfId="166" applyNumberFormat="1" applyFont="1" applyFill="1" applyBorder="1" applyAlignment="1">
      <alignment horizontal="left" wrapText="1"/>
      <protection/>
    </xf>
    <xf numFmtId="0" fontId="105" fillId="0" borderId="20" xfId="166" applyFont="1" applyFill="1" applyBorder="1" applyAlignment="1">
      <alignment horizontal="center" wrapText="1"/>
      <protection/>
    </xf>
    <xf numFmtId="49" fontId="109" fillId="0" borderId="20" xfId="166" applyNumberFormat="1" applyFont="1" applyFill="1" applyBorder="1" applyAlignment="1">
      <alignment horizontal="left" wrapText="1"/>
      <protection/>
    </xf>
    <xf numFmtId="0" fontId="105" fillId="30" borderId="20" xfId="166" applyFont="1" applyFill="1" applyBorder="1" applyAlignment="1">
      <alignment horizontal="center" vertical="center"/>
      <protection/>
    </xf>
    <xf numFmtId="207" fontId="105" fillId="0" borderId="20" xfId="0" applyNumberFormat="1" applyFont="1" applyBorder="1" applyAlignment="1">
      <alignment horizontal="right" vertical="center" wrapText="1"/>
    </xf>
    <xf numFmtId="207" fontId="105" fillId="0" borderId="20" xfId="91" applyNumberFormat="1" applyFont="1" applyFill="1" applyBorder="1" applyAlignment="1">
      <alignment horizontal="right" vertical="center"/>
    </xf>
    <xf numFmtId="206" fontId="105" fillId="0" borderId="20" xfId="91" applyNumberFormat="1" applyFont="1" applyBorder="1" applyAlignment="1">
      <alignment horizontal="right"/>
    </xf>
    <xf numFmtId="206" fontId="105" fillId="0" borderId="20" xfId="91" applyNumberFormat="1" applyFont="1" applyBorder="1" applyAlignment="1">
      <alignment/>
    </xf>
    <xf numFmtId="207" fontId="105" fillId="0" borderId="20" xfId="91" applyNumberFormat="1" applyFont="1" applyBorder="1" applyAlignment="1">
      <alignment horizontal="right" vertical="center"/>
    </xf>
    <xf numFmtId="206" fontId="105" fillId="0" borderId="20" xfId="91" applyNumberFormat="1" applyFont="1" applyFill="1" applyBorder="1" applyAlignment="1">
      <alignment horizontal="right" vertical="center"/>
    </xf>
    <xf numFmtId="169" fontId="105" fillId="0" borderId="20" xfId="0" applyNumberFormat="1" applyFont="1" applyBorder="1" applyAlignment="1">
      <alignment/>
    </xf>
    <xf numFmtId="0" fontId="105" fillId="0" borderId="20" xfId="0" applyFont="1" applyBorder="1" applyAlignment="1">
      <alignment horizontal="center" wrapText="1"/>
    </xf>
    <xf numFmtId="210" fontId="109" fillId="0" borderId="20" xfId="91" applyNumberFormat="1" applyFont="1" applyBorder="1" applyAlignment="1">
      <alignment horizontal="right" vertical="center" wrapText="1"/>
    </xf>
    <xf numFmtId="210" fontId="109" fillId="0" borderId="20" xfId="91" applyNumberFormat="1" applyFont="1" applyBorder="1" applyAlignment="1" quotePrefix="1">
      <alignment horizontal="right" vertical="center" wrapText="1"/>
    </xf>
    <xf numFmtId="0" fontId="105" fillId="0" borderId="20" xfId="0" applyFont="1" applyFill="1" applyBorder="1" applyAlignment="1">
      <alignment horizontal="right"/>
    </xf>
    <xf numFmtId="49" fontId="105" fillId="0" borderId="20" xfId="166" applyNumberFormat="1" applyFont="1" applyFill="1" applyBorder="1" applyAlignment="1">
      <alignment horizontal="left" vertical="center"/>
      <protection/>
    </xf>
    <xf numFmtId="210" fontId="105" fillId="30" borderId="20" xfId="91" applyNumberFormat="1" applyFont="1" applyFill="1" applyBorder="1" applyAlignment="1">
      <alignment horizontal="center" vertical="center" wrapText="1"/>
    </xf>
    <xf numFmtId="0" fontId="109" fillId="0" borderId="20" xfId="0" applyFont="1" applyBorder="1" applyAlignment="1">
      <alignment horizontal="left" vertical="center" wrapText="1"/>
    </xf>
    <xf numFmtId="0" fontId="106" fillId="0" borderId="20" xfId="0" applyFont="1" applyBorder="1" applyAlignment="1">
      <alignment horizontal="left" vertical="center" wrapText="1"/>
    </xf>
    <xf numFmtId="0" fontId="105" fillId="0" borderId="20" xfId="0" applyFont="1" applyFill="1" applyBorder="1" applyAlignment="1">
      <alignment vertical="center" wrapText="1"/>
    </xf>
    <xf numFmtId="0" fontId="105" fillId="0" borderId="20" xfId="0" applyFont="1" applyBorder="1" applyAlignment="1">
      <alignment horizontal="center" vertical="center"/>
    </xf>
    <xf numFmtId="0" fontId="105" fillId="0" borderId="20" xfId="0" applyFont="1" applyBorder="1" applyAlignment="1">
      <alignment horizontal="right" vertical="center"/>
    </xf>
    <xf numFmtId="210" fontId="105" fillId="0" borderId="20" xfId="0" applyNumberFormat="1" applyFont="1" applyBorder="1" applyAlignment="1">
      <alignment horizontal="center"/>
    </xf>
    <xf numFmtId="0" fontId="105" fillId="0" borderId="20" xfId="167" applyNumberFormat="1" applyFont="1" applyFill="1" applyBorder="1" applyAlignment="1">
      <alignment wrapText="1"/>
      <protection/>
    </xf>
    <xf numFmtId="0" fontId="106" fillId="0" borderId="20" xfId="0" applyFont="1" applyFill="1" applyBorder="1" applyAlignment="1">
      <alignment horizontal="center" wrapText="1"/>
    </xf>
    <xf numFmtId="0" fontId="105" fillId="0" borderId="21" xfId="0" applyFont="1" applyBorder="1" applyAlignment="1">
      <alignment/>
    </xf>
    <xf numFmtId="0" fontId="105" fillId="0" borderId="21" xfId="0" applyFont="1" applyBorder="1" applyAlignment="1">
      <alignment horizontal="left"/>
    </xf>
    <xf numFmtId="210" fontId="105" fillId="0" borderId="21" xfId="0" applyNumberFormat="1" applyFont="1" applyBorder="1" applyAlignment="1">
      <alignment horizontal="center"/>
    </xf>
    <xf numFmtId="0" fontId="105" fillId="0" borderId="21" xfId="0" applyFont="1" applyBorder="1" applyAlignment="1">
      <alignment horizontal="center"/>
    </xf>
    <xf numFmtId="0" fontId="109" fillId="0" borderId="20" xfId="0" applyFont="1" applyBorder="1" applyAlignment="1">
      <alignment wrapText="1"/>
    </xf>
    <xf numFmtId="210" fontId="109" fillId="0" borderId="20" xfId="91" applyNumberFormat="1" applyFont="1" applyBorder="1" applyAlignment="1">
      <alignment wrapText="1"/>
    </xf>
    <xf numFmtId="206" fontId="105" fillId="0" borderId="20" xfId="91" applyNumberFormat="1" applyFont="1" applyBorder="1" applyAlignment="1">
      <alignment wrapText="1"/>
    </xf>
    <xf numFmtId="0" fontId="90" fillId="0" borderId="0" xfId="0" applyFont="1" applyBorder="1" applyAlignment="1">
      <alignment/>
    </xf>
    <xf numFmtId="0" fontId="105" fillId="0" borderId="20" xfId="167" applyNumberFormat="1" applyFont="1" applyFill="1" applyBorder="1" applyAlignment="1">
      <alignment horizontal="left" wrapText="1"/>
      <protection/>
    </xf>
    <xf numFmtId="0" fontId="109" fillId="0" borderId="20" xfId="0" applyFont="1" applyBorder="1" applyAlignment="1">
      <alignment horizontal="right" wrapText="1"/>
    </xf>
    <xf numFmtId="0" fontId="105" fillId="0" borderId="20" xfId="0" applyFont="1" applyBorder="1" applyAlignment="1">
      <alignment horizontal="left"/>
    </xf>
    <xf numFmtId="206" fontId="105" fillId="0" borderId="20" xfId="91" applyNumberFormat="1" applyFont="1" applyBorder="1" applyAlignment="1">
      <alignment horizontal="right" wrapText="1"/>
    </xf>
    <xf numFmtId="208" fontId="105" fillId="0" borderId="20" xfId="0" applyNumberFormat="1" applyFont="1" applyBorder="1" applyAlignment="1">
      <alignment horizontal="right"/>
    </xf>
    <xf numFmtId="210" fontId="105" fillId="0" borderId="20" xfId="0" applyNumberFormat="1" applyFont="1" applyBorder="1" applyAlignment="1">
      <alignment horizontal="center" wrapText="1"/>
    </xf>
    <xf numFmtId="169" fontId="105" fillId="0" borderId="20" xfId="91" applyFont="1" applyBorder="1" applyAlignment="1" quotePrefix="1">
      <alignment horizontal="right" wrapText="1"/>
    </xf>
    <xf numFmtId="169" fontId="105" fillId="30" borderId="20" xfId="91" applyFont="1" applyFill="1" applyBorder="1" applyAlignment="1">
      <alignment horizontal="center" wrapText="1"/>
    </xf>
    <xf numFmtId="0" fontId="105" fillId="0" borderId="20" xfId="0" applyFont="1" applyBorder="1" applyAlignment="1">
      <alignment horizontal="left" wrapText="1"/>
    </xf>
    <xf numFmtId="206" fontId="105" fillId="0" borderId="20" xfId="91" applyNumberFormat="1" applyFont="1" applyBorder="1" applyAlignment="1" quotePrefix="1">
      <alignment horizontal="right" wrapText="1"/>
    </xf>
    <xf numFmtId="206" fontId="105" fillId="29" borderId="20" xfId="0" applyNumberFormat="1" applyFont="1" applyFill="1" applyBorder="1" applyAlignment="1">
      <alignment horizontal="center" wrapText="1"/>
    </xf>
    <xf numFmtId="214" fontId="105" fillId="0" borderId="20" xfId="0" applyNumberFormat="1" applyFont="1" applyFill="1" applyBorder="1" applyAlignment="1">
      <alignment horizontal="center" wrapText="1"/>
    </xf>
    <xf numFmtId="206" fontId="105" fillId="0" borderId="20" xfId="103" applyNumberFormat="1" applyFont="1" applyFill="1" applyBorder="1" applyAlignment="1">
      <alignment horizontal="center" wrapText="1"/>
    </xf>
    <xf numFmtId="206" fontId="105" fillId="0" borderId="20" xfId="0" applyNumberFormat="1" applyFont="1" applyFill="1" applyBorder="1" applyAlignment="1">
      <alignment horizontal="center" wrapText="1"/>
    </xf>
    <xf numFmtId="169" fontId="105" fillId="0" borderId="20" xfId="91" applyFont="1" applyBorder="1" applyAlignment="1">
      <alignment wrapText="1"/>
    </xf>
    <xf numFmtId="210" fontId="105" fillId="0" borderId="20" xfId="91" applyNumberFormat="1" applyFont="1" applyBorder="1" applyAlignment="1">
      <alignment wrapText="1"/>
    </xf>
    <xf numFmtId="0" fontId="105" fillId="0" borderId="20" xfId="0" applyFont="1" applyFill="1" applyBorder="1" applyAlignment="1">
      <alignment horizontal="left" wrapText="1"/>
    </xf>
    <xf numFmtId="49" fontId="105" fillId="30" borderId="20" xfId="166" applyNumberFormat="1" applyFont="1" applyFill="1" applyBorder="1" applyAlignment="1">
      <alignment horizontal="left" wrapText="1"/>
      <protection/>
    </xf>
    <xf numFmtId="169" fontId="105" fillId="0" borderId="20" xfId="91" applyNumberFormat="1" applyFont="1" applyBorder="1" applyAlignment="1">
      <alignment horizontal="right" wrapText="1"/>
    </xf>
    <xf numFmtId="4" fontId="105" fillId="0" borderId="20" xfId="0" applyNumberFormat="1" applyFont="1" applyBorder="1" applyAlignment="1">
      <alignment/>
    </xf>
    <xf numFmtId="169" fontId="105" fillId="0" borderId="20" xfId="91" applyFont="1" applyBorder="1" applyAlignment="1">
      <alignment/>
    </xf>
    <xf numFmtId="210" fontId="105" fillId="0" borderId="20" xfId="91" applyNumberFormat="1" applyFont="1" applyBorder="1" applyAlignment="1">
      <alignment/>
    </xf>
    <xf numFmtId="0" fontId="105" fillId="0" borderId="20" xfId="0" applyFont="1" applyBorder="1" applyAlignment="1">
      <alignment/>
    </xf>
    <xf numFmtId="169" fontId="105" fillId="0" borderId="20" xfId="91" applyFont="1" applyBorder="1" applyAlignment="1">
      <alignment horizontal="right"/>
    </xf>
    <xf numFmtId="207" fontId="105" fillId="0" borderId="20" xfId="0" applyNumberFormat="1" applyFont="1" applyBorder="1" applyAlignment="1">
      <alignment horizontal="right"/>
    </xf>
    <xf numFmtId="4" fontId="105" fillId="0" borderId="20" xfId="0" applyNumberFormat="1" applyFont="1" applyBorder="1" applyAlignment="1">
      <alignment horizontal="right"/>
    </xf>
    <xf numFmtId="3" fontId="105" fillId="0" borderId="20" xfId="91" applyNumberFormat="1" applyFont="1" applyFill="1" applyBorder="1" applyAlignment="1">
      <alignment horizontal="right" wrapText="1"/>
    </xf>
    <xf numFmtId="0" fontId="89" fillId="0" borderId="0" xfId="0" applyFont="1" applyBorder="1" applyAlignment="1">
      <alignment/>
    </xf>
    <xf numFmtId="49" fontId="109" fillId="30" borderId="20" xfId="166" applyNumberFormat="1" applyFont="1" applyFill="1" applyBorder="1" applyAlignment="1">
      <alignment horizontal="left" wrapText="1"/>
      <protection/>
    </xf>
    <xf numFmtId="210" fontId="105" fillId="0" borderId="20" xfId="91" applyNumberFormat="1" applyFont="1" applyFill="1" applyBorder="1" applyAlignment="1" quotePrefix="1">
      <alignment horizontal="right" wrapText="1"/>
    </xf>
    <xf numFmtId="49" fontId="106" fillId="30" borderId="20" xfId="166" applyNumberFormat="1" applyFont="1" applyFill="1" applyBorder="1" applyAlignment="1">
      <alignment horizontal="left" wrapText="1"/>
      <protection/>
    </xf>
    <xf numFmtId="211" fontId="105" fillId="0" borderId="20" xfId="91" applyNumberFormat="1" applyFont="1" applyBorder="1" applyAlignment="1">
      <alignment horizontal="right" wrapText="1"/>
    </xf>
    <xf numFmtId="3" fontId="105" fillId="0" borderId="20" xfId="0" applyNumberFormat="1" applyFont="1" applyBorder="1" applyAlignment="1">
      <alignment horizontal="right"/>
    </xf>
    <xf numFmtId="207" fontId="105" fillId="0" borderId="20" xfId="0" applyNumberFormat="1" applyFont="1" applyBorder="1" applyAlignment="1">
      <alignment horizontal="right" wrapText="1"/>
    </xf>
    <xf numFmtId="207" fontId="105" fillId="0" borderId="20" xfId="91" applyNumberFormat="1" applyFont="1" applyFill="1" applyBorder="1" applyAlignment="1">
      <alignment horizontal="right"/>
    </xf>
    <xf numFmtId="209" fontId="105" fillId="0" borderId="20" xfId="0" applyNumberFormat="1" applyFont="1" applyBorder="1" applyAlignment="1">
      <alignment horizontal="right"/>
    </xf>
    <xf numFmtId="210" fontId="105" fillId="0" borderId="20" xfId="91" applyNumberFormat="1" applyFont="1" applyFill="1" applyBorder="1" applyAlignment="1">
      <alignment horizontal="right" wrapText="1"/>
    </xf>
    <xf numFmtId="210" fontId="109" fillId="0" borderId="20" xfId="91" applyNumberFormat="1" applyFont="1" applyBorder="1" applyAlignment="1" quotePrefix="1">
      <alignment horizontal="center" wrapText="1"/>
    </xf>
    <xf numFmtId="207" fontId="105" fillId="0" borderId="20" xfId="91" applyNumberFormat="1" applyFont="1" applyBorder="1" applyAlignment="1">
      <alignment horizontal="right"/>
    </xf>
    <xf numFmtId="0" fontId="105" fillId="0" borderId="20" xfId="0" applyNumberFormat="1" applyFont="1" applyBorder="1" applyAlignment="1">
      <alignment horizontal="left" wrapText="1"/>
    </xf>
    <xf numFmtId="0" fontId="105" fillId="0" borderId="20" xfId="0" applyFont="1" applyBorder="1" applyAlignment="1">
      <alignment horizontal="center" wrapText="1"/>
    </xf>
    <xf numFmtId="0" fontId="111" fillId="0" borderId="0" xfId="0" applyFont="1" applyBorder="1" applyAlignment="1">
      <alignment/>
    </xf>
    <xf numFmtId="0" fontId="110" fillId="0" borderId="0" xfId="0" applyFont="1" applyBorder="1" applyAlignment="1">
      <alignment/>
    </xf>
    <xf numFmtId="2" fontId="105" fillId="0" borderId="20" xfId="91" applyNumberFormat="1" applyFont="1" applyBorder="1" applyAlignment="1">
      <alignment horizontal="right"/>
    </xf>
    <xf numFmtId="208" fontId="105" fillId="0" borderId="20" xfId="91" applyNumberFormat="1" applyFont="1" applyBorder="1" applyAlignment="1">
      <alignment horizontal="right"/>
    </xf>
    <xf numFmtId="210" fontId="105" fillId="0" borderId="20" xfId="91" applyNumberFormat="1" applyFont="1" applyBorder="1" applyAlignment="1" quotePrefix="1">
      <alignment horizontal="center" wrapText="1"/>
    </xf>
    <xf numFmtId="210" fontId="105" fillId="22" borderId="20" xfId="91" applyNumberFormat="1" applyFont="1" applyFill="1" applyBorder="1" applyAlignment="1" quotePrefix="1">
      <alignment horizontal="right" wrapText="1"/>
    </xf>
    <xf numFmtId="0" fontId="105" fillId="0" borderId="20" xfId="164" applyFont="1" applyFill="1" applyBorder="1" applyAlignment="1" quotePrefix="1">
      <alignment wrapText="1"/>
      <protection/>
    </xf>
    <xf numFmtId="0" fontId="105" fillId="0" borderId="20" xfId="0" applyFont="1" applyFill="1" applyBorder="1" applyAlignment="1" quotePrefix="1">
      <alignment wrapText="1"/>
    </xf>
    <xf numFmtId="0" fontId="105" fillId="0" borderId="20" xfId="0" applyFont="1" applyFill="1" applyBorder="1" applyAlignment="1">
      <alignment wrapText="1"/>
    </xf>
    <xf numFmtId="0" fontId="105" fillId="0" borderId="20" xfId="0" applyFont="1" applyFill="1" applyBorder="1" applyAlignment="1">
      <alignment horizontal="center"/>
    </xf>
    <xf numFmtId="0" fontId="105" fillId="0" borderId="20" xfId="0" applyFont="1" applyFill="1" applyBorder="1" applyAlignment="1">
      <alignment horizontal="justify" wrapText="1"/>
    </xf>
    <xf numFmtId="0" fontId="105" fillId="0" borderId="20" xfId="0" applyNumberFormat="1" applyFont="1" applyFill="1" applyBorder="1" applyAlignment="1">
      <alignment horizontal="left" wrapText="1"/>
    </xf>
    <xf numFmtId="0" fontId="105" fillId="0" borderId="20" xfId="0" applyNumberFormat="1" applyFont="1" applyFill="1" applyBorder="1" applyAlignment="1">
      <alignment horizontal="center" wrapText="1"/>
    </xf>
    <xf numFmtId="0" fontId="106" fillId="0" borderId="20" xfId="0" applyFont="1" applyBorder="1" applyAlignment="1">
      <alignment horizontal="left" wrapText="1"/>
    </xf>
    <xf numFmtId="210" fontId="105" fillId="0" borderId="20" xfId="91" applyNumberFormat="1" applyFont="1" applyBorder="1" applyAlignment="1">
      <alignment horizontal="center" vertical="center" wrapText="1"/>
    </xf>
    <xf numFmtId="0" fontId="105" fillId="0" borderId="20" xfId="0" applyFont="1" applyBorder="1" applyAlignment="1">
      <alignment horizontal="center" vertical="center" wrapText="1"/>
    </xf>
    <xf numFmtId="0" fontId="105" fillId="0" borderId="20" xfId="0" applyFont="1" applyBorder="1" applyAlignment="1">
      <alignment horizontal="center" wrapText="1"/>
    </xf>
    <xf numFmtId="169" fontId="105" fillId="0" borderId="20" xfId="91" applyFont="1" applyFill="1" applyBorder="1" applyAlignment="1">
      <alignment horizontal="right" wrapText="1"/>
    </xf>
    <xf numFmtId="206" fontId="105" fillId="0" borderId="20" xfId="91" applyNumberFormat="1" applyFont="1" applyFill="1" applyBorder="1" applyAlignment="1">
      <alignment horizontal="right" wrapText="1"/>
    </xf>
    <xf numFmtId="206" fontId="105" fillId="0" borderId="20" xfId="0" applyNumberFormat="1" applyFont="1" applyBorder="1" applyAlignment="1">
      <alignment horizontal="right" wrapText="1"/>
    </xf>
    <xf numFmtId="169" fontId="105" fillId="0" borderId="20" xfId="91" applyFont="1" applyBorder="1" applyAlignment="1" quotePrefix="1">
      <alignment horizontal="center" wrapText="1"/>
    </xf>
    <xf numFmtId="206" fontId="105" fillId="0" borderId="20" xfId="0" applyNumberFormat="1" applyFont="1" applyBorder="1" applyAlignment="1">
      <alignment horizontal="center"/>
    </xf>
    <xf numFmtId="1" fontId="105" fillId="0" borderId="20" xfId="91" applyNumberFormat="1" applyFont="1" applyBorder="1" applyAlignment="1">
      <alignment horizontal="right"/>
    </xf>
    <xf numFmtId="169" fontId="105" fillId="29" borderId="20" xfId="91" applyFont="1" applyFill="1" applyBorder="1" applyAlignment="1">
      <alignment horizontal="center" wrapText="1"/>
    </xf>
    <xf numFmtId="169" fontId="106" fillId="0" borderId="20" xfId="91" applyFont="1" applyFill="1" applyBorder="1" applyAlignment="1">
      <alignment horizontal="right" wrapText="1"/>
    </xf>
    <xf numFmtId="169" fontId="105" fillId="29" borderId="20" xfId="91" applyFont="1" applyFill="1" applyBorder="1" applyAlignment="1">
      <alignment horizontal="right" wrapText="1"/>
    </xf>
    <xf numFmtId="169" fontId="105" fillId="0" borderId="20" xfId="91" applyFont="1" applyFill="1" applyBorder="1" applyAlignment="1">
      <alignment horizontal="center" wrapText="1"/>
    </xf>
    <xf numFmtId="213" fontId="88" fillId="0" borderId="20" xfId="0" applyNumberFormat="1" applyFont="1" applyFill="1" applyBorder="1" applyAlignment="1">
      <alignment horizontal="right" wrapText="1"/>
    </xf>
    <xf numFmtId="3" fontId="88" fillId="0" borderId="20" xfId="0" applyNumberFormat="1" applyFont="1" applyFill="1" applyBorder="1" applyAlignment="1">
      <alignment/>
    </xf>
    <xf numFmtId="210" fontId="88" fillId="0" borderId="20" xfId="103" applyNumberFormat="1" applyFont="1" applyFill="1" applyBorder="1" applyAlignment="1">
      <alignment horizontal="right" wrapText="1"/>
    </xf>
    <xf numFmtId="210" fontId="88" fillId="0" borderId="20" xfId="103" applyNumberFormat="1" applyFont="1" applyFill="1" applyBorder="1" applyAlignment="1" quotePrefix="1">
      <alignment horizontal="right" wrapText="1"/>
    </xf>
    <xf numFmtId="210" fontId="88" fillId="0" borderId="20" xfId="0" applyNumberFormat="1" applyFont="1" applyFill="1" applyBorder="1" applyAlignment="1">
      <alignment horizontal="right"/>
    </xf>
    <xf numFmtId="169" fontId="88" fillId="0" borderId="20" xfId="103" applyFont="1" applyFill="1" applyBorder="1" applyAlignment="1">
      <alignment wrapText="1"/>
    </xf>
    <xf numFmtId="212" fontId="105" fillId="0" borderId="20" xfId="0" applyNumberFormat="1" applyFont="1" applyBorder="1" applyAlignment="1">
      <alignment/>
    </xf>
    <xf numFmtId="0" fontId="88" fillId="0" borderId="20" xfId="0" applyFont="1" applyFill="1" applyBorder="1" applyAlignment="1">
      <alignment/>
    </xf>
    <xf numFmtId="210" fontId="88" fillId="0" borderId="20" xfId="0" applyNumberFormat="1" applyFont="1" applyFill="1" applyBorder="1" applyAlignment="1">
      <alignment horizontal="center"/>
    </xf>
    <xf numFmtId="210" fontId="0" fillId="0" borderId="20" xfId="91" applyNumberFormat="1" applyFont="1" applyFill="1" applyBorder="1" applyAlignment="1">
      <alignment horizontal="center" vertical="center" wrapText="1"/>
    </xf>
    <xf numFmtId="169" fontId="0" fillId="0" borderId="20" xfId="91" applyFont="1" applyFill="1" applyBorder="1" applyAlignment="1">
      <alignment horizontal="center" vertical="center" wrapText="1"/>
    </xf>
    <xf numFmtId="210" fontId="0" fillId="0" borderId="20" xfId="0" applyNumberFormat="1" applyFont="1" applyFill="1" applyBorder="1" applyAlignment="1">
      <alignment horizontal="center" vertical="center" wrapText="1"/>
    </xf>
    <xf numFmtId="169" fontId="0" fillId="0" borderId="20" xfId="91" applyFont="1" applyFill="1" applyBorder="1" applyAlignment="1">
      <alignment vertical="center" wrapText="1"/>
    </xf>
    <xf numFmtId="0" fontId="93" fillId="0" borderId="0" xfId="0" applyFont="1" applyBorder="1" applyAlignment="1">
      <alignment horizontal="center" vertical="center" wrapText="1"/>
    </xf>
    <xf numFmtId="0" fontId="88" fillId="0" borderId="20" xfId="0" applyFont="1" applyBorder="1" applyAlignment="1">
      <alignment horizontal="right"/>
    </xf>
    <xf numFmtId="213" fontId="88" fillId="0" borderId="20" xfId="0" applyNumberFormat="1" applyFont="1" applyBorder="1" applyAlignment="1">
      <alignment horizontal="right" wrapText="1"/>
    </xf>
    <xf numFmtId="210" fontId="88" fillId="0" borderId="20" xfId="91" applyNumberFormat="1" applyFont="1" applyBorder="1" applyAlignment="1">
      <alignment horizontal="right" wrapText="1"/>
    </xf>
    <xf numFmtId="169" fontId="88" fillId="0" borderId="20" xfId="91" applyFont="1" applyBorder="1" applyAlignment="1">
      <alignment horizontal="right" wrapText="1"/>
    </xf>
    <xf numFmtId="169" fontId="88" fillId="0" borderId="20" xfId="91" applyFont="1" applyBorder="1" applyAlignment="1" quotePrefix="1">
      <alignment horizontal="right" wrapText="1"/>
    </xf>
    <xf numFmtId="169" fontId="88" fillId="30" borderId="20" xfId="91" applyFont="1" applyFill="1" applyBorder="1" applyAlignment="1">
      <alignment/>
    </xf>
    <xf numFmtId="3" fontId="88" fillId="0" borderId="20" xfId="0" applyNumberFormat="1" applyFont="1" applyBorder="1" applyAlignment="1">
      <alignment/>
    </xf>
    <xf numFmtId="206" fontId="88" fillId="0" borderId="20" xfId="0" applyNumberFormat="1" applyFont="1" applyBorder="1" applyAlignment="1">
      <alignment horizontal="center"/>
    </xf>
    <xf numFmtId="210" fontId="88" fillId="0" borderId="20" xfId="91" applyNumberFormat="1" applyFont="1" applyBorder="1" applyAlignment="1" quotePrefix="1">
      <alignment horizontal="right" wrapText="1"/>
    </xf>
    <xf numFmtId="169" fontId="88" fillId="0" borderId="20" xfId="91" applyFont="1" applyBorder="1" applyAlignment="1">
      <alignment wrapText="1"/>
    </xf>
    <xf numFmtId="210" fontId="90" fillId="0" borderId="20" xfId="91" applyNumberFormat="1" applyFont="1" applyBorder="1" applyAlignment="1">
      <alignment wrapText="1"/>
    </xf>
    <xf numFmtId="206" fontId="88" fillId="0" borderId="20" xfId="91" applyNumberFormat="1" applyFont="1" applyBorder="1" applyAlignment="1">
      <alignment vertical="center" wrapText="1"/>
    </xf>
    <xf numFmtId="169" fontId="0" fillId="0" borderId="20" xfId="91" applyNumberFormat="1" applyFont="1" applyBorder="1" applyAlignment="1">
      <alignment vertical="center" wrapText="1"/>
    </xf>
    <xf numFmtId="4" fontId="88" fillId="0" borderId="20" xfId="0" applyNumberFormat="1" applyFont="1" applyBorder="1" applyAlignment="1">
      <alignment/>
    </xf>
    <xf numFmtId="206" fontId="88" fillId="0" borderId="20" xfId="91" applyNumberFormat="1" applyFont="1" applyBorder="1" applyAlignment="1">
      <alignment horizontal="right" vertical="center" wrapText="1"/>
    </xf>
    <xf numFmtId="4" fontId="88" fillId="0" borderId="20" xfId="0" applyNumberFormat="1" applyFont="1" applyBorder="1" applyAlignment="1">
      <alignment/>
    </xf>
    <xf numFmtId="206" fontId="88" fillId="0" borderId="20" xfId="91" applyNumberFormat="1" applyFont="1" applyBorder="1" applyAlignment="1">
      <alignment horizontal="right" wrapText="1"/>
    </xf>
    <xf numFmtId="0" fontId="88" fillId="0" borderId="20" xfId="0" applyFont="1" applyBorder="1" applyAlignment="1">
      <alignment/>
    </xf>
    <xf numFmtId="207" fontId="88" fillId="0" borderId="20" xfId="0" applyNumberFormat="1" applyFont="1" applyBorder="1" applyAlignment="1">
      <alignment/>
    </xf>
    <xf numFmtId="207" fontId="88" fillId="0" borderId="20" xfId="0" applyNumberFormat="1" applyFont="1" applyBorder="1" applyAlignment="1">
      <alignment horizontal="right"/>
    </xf>
    <xf numFmtId="207" fontId="88" fillId="0" borderId="20" xfId="0" applyNumberFormat="1" applyFont="1" applyBorder="1" applyAlignment="1">
      <alignment/>
    </xf>
    <xf numFmtId="169" fontId="88" fillId="0" borderId="20" xfId="91" applyNumberFormat="1" applyFont="1" applyBorder="1" applyAlignment="1">
      <alignment horizontal="right" vertical="center" wrapText="1"/>
    </xf>
    <xf numFmtId="3" fontId="88" fillId="0" borderId="20" xfId="0" applyNumberFormat="1" applyFont="1" applyBorder="1" applyAlignment="1">
      <alignment/>
    </xf>
    <xf numFmtId="0" fontId="88" fillId="0" borderId="20" xfId="0" applyFont="1" applyBorder="1" applyAlignment="1">
      <alignment/>
    </xf>
    <xf numFmtId="210" fontId="88" fillId="0" borderId="20" xfId="91" applyNumberFormat="1" applyFont="1" applyBorder="1" applyAlignment="1">
      <alignment horizontal="right" vertical="center" wrapText="1"/>
    </xf>
    <xf numFmtId="209" fontId="88" fillId="0" borderId="20" xfId="0" applyNumberFormat="1" applyFont="1" applyBorder="1" applyAlignment="1">
      <alignment/>
    </xf>
    <xf numFmtId="210" fontId="88" fillId="0" borderId="20" xfId="0" applyNumberFormat="1" applyFont="1" applyBorder="1" applyAlignment="1">
      <alignment/>
    </xf>
    <xf numFmtId="169" fontId="88" fillId="0" borderId="20" xfId="91" applyNumberFormat="1" applyFont="1" applyBorder="1" applyAlignment="1">
      <alignment horizontal="right" wrapText="1"/>
    </xf>
    <xf numFmtId="207" fontId="88" fillId="0" borderId="20" xfId="0" applyNumberFormat="1" applyFont="1" applyBorder="1" applyAlignment="1">
      <alignment horizontal="right" vertical="center" wrapText="1"/>
    </xf>
    <xf numFmtId="207" fontId="88" fillId="0" borderId="20" xfId="0" applyNumberFormat="1" applyFont="1" applyBorder="1" applyAlignment="1">
      <alignment horizontal="right" wrapText="1"/>
    </xf>
    <xf numFmtId="210" fontId="88" fillId="0" borderId="20" xfId="91" applyNumberFormat="1" applyFont="1" applyBorder="1" applyAlignment="1">
      <alignment/>
    </xf>
    <xf numFmtId="206" fontId="88" fillId="0" borderId="20" xfId="0" applyNumberFormat="1" applyFont="1" applyBorder="1" applyAlignment="1">
      <alignment horizontal="right" wrapText="1"/>
    </xf>
    <xf numFmtId="206" fontId="88" fillId="0" borderId="20" xfId="91" applyNumberFormat="1" applyFont="1" applyBorder="1" applyAlignment="1" quotePrefix="1">
      <alignment horizontal="right" wrapText="1"/>
    </xf>
    <xf numFmtId="206" fontId="88" fillId="0" borderId="20" xfId="91" applyNumberFormat="1" applyFont="1" applyBorder="1" applyAlignment="1">
      <alignment/>
    </xf>
    <xf numFmtId="210" fontId="88" fillId="0" borderId="20" xfId="91" applyNumberFormat="1" applyFont="1" applyBorder="1" applyAlignment="1" quotePrefix="1">
      <alignment horizontal="right" vertical="center" wrapText="1"/>
    </xf>
    <xf numFmtId="206" fontId="88" fillId="0" borderId="20" xfId="165" applyNumberFormat="1" applyFont="1" applyBorder="1" applyAlignment="1">
      <alignment vertical="center" wrapText="1"/>
      <protection/>
    </xf>
    <xf numFmtId="207" fontId="88" fillId="0" borderId="20" xfId="165" applyNumberFormat="1" applyFont="1" applyBorder="1" applyAlignment="1">
      <alignment horizontal="right" vertical="center" wrapText="1"/>
      <protection/>
    </xf>
    <xf numFmtId="169" fontId="88" fillId="0" borderId="20" xfId="91" applyFont="1" applyBorder="1" applyAlignment="1" quotePrefix="1">
      <alignment horizontal="right" vertical="center" wrapText="1"/>
    </xf>
    <xf numFmtId="207" fontId="88" fillId="0" borderId="20" xfId="165" applyNumberFormat="1" applyFont="1" applyBorder="1" applyAlignment="1">
      <alignment vertical="center" wrapText="1"/>
      <protection/>
    </xf>
    <xf numFmtId="207" fontId="88" fillId="0" borderId="20" xfId="91" applyNumberFormat="1" applyFont="1" applyBorder="1" applyAlignment="1">
      <alignment horizontal="right" vertical="center"/>
    </xf>
    <xf numFmtId="169" fontId="88" fillId="0" borderId="20" xfId="91" applyFont="1" applyBorder="1" applyAlignment="1">
      <alignment horizontal="right"/>
    </xf>
    <xf numFmtId="206" fontId="88" fillId="0" borderId="20" xfId="91" applyNumberFormat="1" applyFont="1" applyBorder="1" applyAlignment="1" quotePrefix="1">
      <alignment horizontal="right" vertical="center" wrapText="1"/>
    </xf>
    <xf numFmtId="169" fontId="88" fillId="0" borderId="20" xfId="91" applyFont="1" applyBorder="1" applyAlignment="1">
      <alignment horizontal="right" vertical="center"/>
    </xf>
    <xf numFmtId="2" fontId="88" fillId="0" borderId="20" xfId="91" applyNumberFormat="1" applyFont="1" applyBorder="1" applyAlignment="1">
      <alignment horizontal="right"/>
    </xf>
    <xf numFmtId="210" fontId="88" fillId="0" borderId="20" xfId="91" applyNumberFormat="1" applyFont="1" applyBorder="1" applyAlignment="1" quotePrefix="1">
      <alignment horizontal="center" wrapText="1"/>
    </xf>
    <xf numFmtId="0" fontId="88" fillId="0" borderId="20" xfId="0" applyFont="1" applyBorder="1" applyAlignment="1">
      <alignment horizontal="right" vertical="center"/>
    </xf>
    <xf numFmtId="210" fontId="88" fillId="0" borderId="20" xfId="0" applyNumberFormat="1" applyFont="1" applyBorder="1" applyAlignment="1">
      <alignment horizontal="center"/>
    </xf>
    <xf numFmtId="0" fontId="88" fillId="0" borderId="20" xfId="0" applyFont="1" applyBorder="1" applyAlignment="1">
      <alignment wrapText="1"/>
    </xf>
    <xf numFmtId="0" fontId="88" fillId="0" borderId="21" xfId="0" applyFont="1" applyBorder="1" applyAlignment="1">
      <alignment/>
    </xf>
    <xf numFmtId="0" fontId="88" fillId="0" borderId="20" xfId="0" applyFont="1" applyBorder="1" applyAlignment="1">
      <alignment horizontal="center" wrapText="1"/>
    </xf>
    <xf numFmtId="49" fontId="88" fillId="0" borderId="20" xfId="166" applyNumberFormat="1" applyFont="1" applyFill="1" applyBorder="1" applyAlignment="1">
      <alignment horizontal="left" wrapText="1"/>
      <protection/>
    </xf>
    <xf numFmtId="0" fontId="88" fillId="0" borderId="20" xfId="166" applyFont="1" applyFill="1" applyBorder="1" applyAlignment="1">
      <alignment horizontal="center"/>
      <protection/>
    </xf>
    <xf numFmtId="210" fontId="88" fillId="0" borderId="20" xfId="91" applyNumberFormat="1" applyFont="1" applyBorder="1" applyAlignment="1">
      <alignment horizontal="center" vertical="center" wrapText="1"/>
    </xf>
    <xf numFmtId="0" fontId="88" fillId="0" borderId="20" xfId="0" applyFont="1" applyBorder="1" applyAlignment="1">
      <alignment horizontal="center" vertical="center" wrapText="1"/>
    </xf>
    <xf numFmtId="0" fontId="88" fillId="0" borderId="20" xfId="0" applyFont="1" applyBorder="1" applyAlignment="1">
      <alignment horizontal="left" vertical="center" wrapText="1"/>
    </xf>
    <xf numFmtId="0" fontId="88" fillId="0" borderId="20" xfId="0" applyFont="1" applyBorder="1" applyAlignment="1">
      <alignment horizontal="left"/>
    </xf>
    <xf numFmtId="0" fontId="88" fillId="0" borderId="20" xfId="0" applyFont="1" applyFill="1" applyBorder="1" applyAlignment="1">
      <alignment horizontal="center" wrapText="1"/>
    </xf>
    <xf numFmtId="0" fontId="88" fillId="0" borderId="20" xfId="0" applyFont="1" applyBorder="1" applyAlignment="1" quotePrefix="1">
      <alignment horizontal="center" wrapText="1"/>
    </xf>
    <xf numFmtId="169" fontId="88" fillId="0" borderId="20" xfId="91" applyFont="1" applyFill="1" applyBorder="1" applyAlignment="1" quotePrefix="1">
      <alignment horizontal="right" wrapText="1"/>
    </xf>
    <xf numFmtId="169" fontId="88" fillId="30" borderId="20" xfId="91" applyFont="1" applyFill="1" applyBorder="1" applyAlignment="1">
      <alignment horizontal="center" wrapText="1"/>
    </xf>
    <xf numFmtId="0" fontId="88" fillId="0" borderId="20" xfId="0" applyFont="1" applyFill="1" applyBorder="1" applyAlignment="1">
      <alignment horizontal="justify" wrapText="1"/>
    </xf>
    <xf numFmtId="0" fontId="88" fillId="0" borderId="20" xfId="0" applyFont="1" applyFill="1" applyBorder="1" applyAlignment="1">
      <alignment horizontal="center"/>
    </xf>
    <xf numFmtId="210" fontId="88" fillId="0" borderId="20" xfId="91" applyNumberFormat="1" applyFont="1" applyBorder="1" applyAlignment="1">
      <alignment horizontal="center" wrapText="1"/>
    </xf>
    <xf numFmtId="0" fontId="105" fillId="0" borderId="20" xfId="0" applyFont="1" applyFill="1" applyBorder="1" applyAlignment="1">
      <alignment horizontal="center" vertical="center" wrapText="1"/>
    </xf>
    <xf numFmtId="210" fontId="108" fillId="0" borderId="1" xfId="91" applyNumberFormat="1" applyFont="1" applyBorder="1" applyAlignment="1">
      <alignment horizontal="center" vertical="center" wrapText="1"/>
    </xf>
    <xf numFmtId="0" fontId="108" fillId="0" borderId="1" xfId="0" applyFont="1" applyBorder="1" applyAlignment="1">
      <alignment horizontal="center" vertical="center" wrapText="1"/>
    </xf>
    <xf numFmtId="0" fontId="112" fillId="0" borderId="0" xfId="0" applyFont="1" applyBorder="1" applyAlignment="1">
      <alignment horizontal="center" wrapText="1"/>
    </xf>
    <xf numFmtId="0" fontId="113" fillId="0" borderId="0" xfId="0" applyFont="1" applyBorder="1" applyAlignment="1">
      <alignment horizontal="center" wrapText="1"/>
    </xf>
    <xf numFmtId="49" fontId="108" fillId="0" borderId="1" xfId="0" applyNumberFormat="1" applyFont="1" applyBorder="1" applyAlignment="1">
      <alignment horizontal="center" vertical="center" wrapText="1"/>
    </xf>
    <xf numFmtId="210" fontId="105" fillId="0" borderId="20" xfId="91" applyNumberFormat="1" applyFont="1" applyBorder="1" applyAlignment="1">
      <alignment horizontal="center" vertical="center" wrapText="1"/>
    </xf>
    <xf numFmtId="49" fontId="94" fillId="0" borderId="1" xfId="91" applyNumberFormat="1" applyFont="1" applyBorder="1" applyAlignment="1">
      <alignment horizontal="center" vertical="center" wrapText="1"/>
    </xf>
    <xf numFmtId="0" fontId="94" fillId="0" borderId="1" xfId="0" applyFont="1" applyBorder="1" applyAlignment="1">
      <alignment/>
    </xf>
    <xf numFmtId="49" fontId="108" fillId="0" borderId="1" xfId="91" applyNumberFormat="1" applyFont="1" applyBorder="1" applyAlignment="1">
      <alignment horizontal="center" vertical="center" wrapText="1"/>
    </xf>
    <xf numFmtId="0" fontId="107" fillId="0" borderId="1" xfId="0" applyFont="1" applyBorder="1" applyAlignment="1">
      <alignment/>
    </xf>
    <xf numFmtId="0" fontId="105" fillId="0" borderId="20" xfId="0" applyFont="1" applyBorder="1" applyAlignment="1">
      <alignment horizontal="center" vertical="center" wrapText="1"/>
    </xf>
    <xf numFmtId="0" fontId="105" fillId="0" borderId="20" xfId="0" applyFont="1" applyBorder="1" applyAlignment="1">
      <alignment horizontal="center" wrapText="1"/>
    </xf>
    <xf numFmtId="0" fontId="104" fillId="30" borderId="0" xfId="0" applyFont="1" applyFill="1" applyBorder="1" applyAlignment="1">
      <alignment horizontal="center" vertical="center" wrapText="1"/>
    </xf>
    <xf numFmtId="49" fontId="108" fillId="30" borderId="1" xfId="91" applyNumberFormat="1" applyFont="1" applyFill="1" applyBorder="1" applyAlignment="1">
      <alignment horizontal="center" vertical="center" wrapText="1"/>
    </xf>
    <xf numFmtId="0" fontId="109" fillId="30" borderId="1" xfId="0" applyFont="1" applyFill="1" applyBorder="1" applyAlignment="1">
      <alignment horizontal="center" vertical="center" wrapText="1"/>
    </xf>
    <xf numFmtId="210" fontId="105" fillId="30" borderId="20" xfId="91" applyNumberFormat="1" applyFont="1" applyFill="1" applyBorder="1" applyAlignment="1">
      <alignment horizontal="right" wrapText="1"/>
    </xf>
    <xf numFmtId="169" fontId="105" fillId="30" borderId="20" xfId="91" applyFont="1" applyFill="1" applyBorder="1" applyAlignment="1">
      <alignment horizontal="right" wrapText="1"/>
    </xf>
    <xf numFmtId="169" fontId="88" fillId="30" borderId="20" xfId="91" applyFont="1" applyFill="1" applyBorder="1" applyAlignment="1">
      <alignment horizontal="right" wrapText="1"/>
    </xf>
    <xf numFmtId="210" fontId="105" fillId="30" borderId="20" xfId="91" applyNumberFormat="1" applyFont="1" applyFill="1" applyBorder="1" applyAlignment="1">
      <alignment horizontal="right" vertical="center" wrapText="1"/>
    </xf>
    <xf numFmtId="210" fontId="88" fillId="30" borderId="20" xfId="91" applyNumberFormat="1" applyFont="1" applyFill="1" applyBorder="1" applyAlignment="1">
      <alignment horizontal="right" wrapText="1"/>
    </xf>
    <xf numFmtId="169" fontId="88" fillId="30" borderId="20" xfId="91" applyFont="1" applyFill="1" applyBorder="1" applyAlignment="1">
      <alignment horizontal="right" vertical="center" wrapText="1"/>
    </xf>
    <xf numFmtId="2" fontId="105" fillId="30" borderId="20" xfId="91" applyNumberFormat="1" applyFont="1" applyFill="1" applyBorder="1" applyAlignment="1">
      <alignment horizontal="right"/>
    </xf>
    <xf numFmtId="2" fontId="88" fillId="30" borderId="20" xfId="91" applyNumberFormat="1" applyFont="1" applyFill="1" applyBorder="1" applyAlignment="1">
      <alignment horizontal="right"/>
    </xf>
    <xf numFmtId="210" fontId="105" fillId="30" borderId="20" xfId="91" applyNumberFormat="1" applyFont="1" applyFill="1" applyBorder="1" applyAlignment="1">
      <alignment/>
    </xf>
    <xf numFmtId="210" fontId="105" fillId="30" borderId="20" xfId="91" applyNumberFormat="1" applyFont="1" applyFill="1" applyBorder="1" applyAlignment="1">
      <alignment/>
    </xf>
    <xf numFmtId="210" fontId="105" fillId="30" borderId="20" xfId="91" applyNumberFormat="1" applyFont="1" applyFill="1" applyBorder="1" applyAlignment="1">
      <alignment wrapText="1"/>
    </xf>
    <xf numFmtId="0" fontId="105" fillId="30" borderId="21" xfId="0" applyFont="1" applyFill="1" applyBorder="1" applyAlignment="1">
      <alignment/>
    </xf>
    <xf numFmtId="0" fontId="107" fillId="30" borderId="0" xfId="0" applyFont="1" applyFill="1" applyBorder="1" applyAlignment="1">
      <alignment/>
    </xf>
  </cellXfs>
  <cellStyles count="229">
    <cellStyle name="Normal" xfId="0"/>
    <cellStyle name="RowLevel_0" xfId="1"/>
    <cellStyle name="ColLevel_0" xfId="2"/>
    <cellStyle name="          &#13;&#10;shell=progman.exe&#13;&#10;m" xfId="15"/>
    <cellStyle name="??" xfId="16"/>
    <cellStyle name="?? [0.00]_ Att. 1- Cover" xfId="17"/>
    <cellStyle name="?? [0]" xfId="18"/>
    <cellStyle name="?_x001D_??%U©÷u&amp;H©÷9_x0008_? s&#10;_x0007__x0001__x0001_" xfId="19"/>
    <cellStyle name="???? [0.00]_PRODUCT DETAIL Q1" xfId="20"/>
    <cellStyle name="????_PRODUCT DETAIL Q1" xfId="21"/>
    <cellStyle name="???[0]_?? DI" xfId="22"/>
    <cellStyle name="???_?? DI" xfId="23"/>
    <cellStyle name="??[0]_BRE" xfId="24"/>
    <cellStyle name="??_ ??? ???? " xfId="25"/>
    <cellStyle name="??A? [0]_ÿÿÿÿÿÿ_1_¢¬???¢â? " xfId="26"/>
    <cellStyle name="??A?_ÿÿÿÿÿÿ_1_¢¬???¢â? " xfId="27"/>
    <cellStyle name="?¡±¢¥?_?¨ù??¢´¢¥_¢¬???¢â? " xfId="28"/>
    <cellStyle name="?ðÇ%U?&amp;H?_x0008_?s&#10;_x0007__x0001__x0001_" xfId="29"/>
    <cellStyle name="_BAO%20CAO%20CHUAN%20HUYEN%20QUANG%20BINH(1)" xfId="30"/>
    <cellStyle name="_Book1" xfId="31"/>
    <cellStyle name="•W€_STDFOR" xfId="32"/>
    <cellStyle name="•W_’·Šú‰p•¶" xfId="33"/>
    <cellStyle name="W_STDFOR" xfId="34"/>
    <cellStyle name="0" xfId="35"/>
    <cellStyle name="1" xfId="36"/>
    <cellStyle name="¹éºÐÀ²_±âÅ¸" xfId="37"/>
    <cellStyle name="2" xfId="38"/>
    <cellStyle name="20% - Accent1" xfId="39"/>
    <cellStyle name="20% - Accent2" xfId="40"/>
    <cellStyle name="20% - Accent3" xfId="41"/>
    <cellStyle name="20% - Accent4" xfId="42"/>
    <cellStyle name="20% - Accent5" xfId="43"/>
    <cellStyle name="20% - Accent6" xfId="44"/>
    <cellStyle name="3" xfId="45"/>
    <cellStyle name="4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ÅëÈ­ [0]_¿ì¹°Åë" xfId="66"/>
    <cellStyle name="AeE­ [0]_INQUIRY ¿µ¾÷AßAø " xfId="67"/>
    <cellStyle name="ÅëÈ­ [0]_Sheet1" xfId="68"/>
    <cellStyle name="ÅëÈ­_¿ì¹°Åë" xfId="69"/>
    <cellStyle name="AeE­_INQUIRY ¿µ¾÷AßAø " xfId="70"/>
    <cellStyle name="ÅëÈ­_Sheet1" xfId="71"/>
    <cellStyle name="args.style" xfId="72"/>
    <cellStyle name="ÄÞ¸¶ [0]_¿ì¹°Åë" xfId="73"/>
    <cellStyle name="AÞ¸¶ [0]_INQUIRY ¿?¾÷AßAø " xfId="74"/>
    <cellStyle name="ÄÞ¸¶ [0]_L601CPT" xfId="75"/>
    <cellStyle name="ÄÞ¸¶_¿ì¹°Åë" xfId="76"/>
    <cellStyle name="AÞ¸¶_INQUIRY ¿?¾÷AßAø " xfId="77"/>
    <cellStyle name="ÄÞ¸¶_L601CPT" xfId="78"/>
    <cellStyle name="Bad" xfId="79"/>
    <cellStyle name="Body" xfId="80"/>
    <cellStyle name="C?AØ_¿?¾÷CoE² " xfId="81"/>
    <cellStyle name="Ç¥ÁØ_#2(M17)_1" xfId="82"/>
    <cellStyle name="C￥AØ_¿μ¾÷CoE² " xfId="83"/>
    <cellStyle name="Ç¥ÁØ_±³°¢¼ö·®" xfId="84"/>
    <cellStyle name="C￥AØ_≫c¾÷ºIº° AN°e " xfId="85"/>
    <cellStyle name="Ç¥ÁØ_MARSHALL TEST" xfId="86"/>
    <cellStyle name="Calc Currency (0)" xfId="87"/>
    <cellStyle name="Calculation" xfId="88"/>
    <cellStyle name="category" xfId="89"/>
    <cellStyle name="Check Cell" xfId="90"/>
    <cellStyle name="Comma" xfId="91"/>
    <cellStyle name="Comma  - Style1" xfId="92"/>
    <cellStyle name="Comma  - Style2" xfId="93"/>
    <cellStyle name="Comma  - Style3" xfId="94"/>
    <cellStyle name="Comma  - Style4" xfId="95"/>
    <cellStyle name="Comma  - Style5" xfId="96"/>
    <cellStyle name="Comma  - Style6" xfId="97"/>
    <cellStyle name="Comma  - Style7" xfId="98"/>
    <cellStyle name="Comma  - Style8" xfId="99"/>
    <cellStyle name="Comma [0]" xfId="100"/>
    <cellStyle name="Comma 2" xfId="101"/>
    <cellStyle name="Comma 3" xfId="102"/>
    <cellStyle name="Comma 46 3" xfId="103"/>
    <cellStyle name="Comma 6" xfId="104"/>
    <cellStyle name="Comma0" xfId="105"/>
    <cellStyle name="Copied" xfId="106"/>
    <cellStyle name="Currency" xfId="107"/>
    <cellStyle name="Currency [0]" xfId="108"/>
    <cellStyle name="Currency0" xfId="109"/>
    <cellStyle name="D1" xfId="110"/>
    <cellStyle name="Date" xfId="111"/>
    <cellStyle name="Dezimal [0]_Compiling Utility Macros" xfId="112"/>
    <cellStyle name="Dezimal_Compiling Utility Macros" xfId="113"/>
    <cellStyle name="e" xfId="114"/>
    <cellStyle name="Entered" xfId="115"/>
    <cellStyle name="Euro" xfId="116"/>
    <cellStyle name="Explanatory Text" xfId="117"/>
    <cellStyle name="f" xfId="118"/>
    <cellStyle name="Fixed" xfId="119"/>
    <cellStyle name="Followed Hyperlink" xfId="120"/>
    <cellStyle name="Font Britannic16" xfId="121"/>
    <cellStyle name="Font Britannic18" xfId="122"/>
    <cellStyle name="Font CenturyCond 18" xfId="123"/>
    <cellStyle name="Font Cond20" xfId="124"/>
    <cellStyle name="Font LucidaSans16" xfId="125"/>
    <cellStyle name="Font NewCenturyCond18" xfId="126"/>
    <cellStyle name="Font Ottawa14" xfId="127"/>
    <cellStyle name="Font Ottawa16" xfId="128"/>
    <cellStyle name="Good" xfId="129"/>
    <cellStyle name="Grey" xfId="130"/>
    <cellStyle name="Head 1" xfId="131"/>
    <cellStyle name="HEADER" xfId="132"/>
    <cellStyle name="Header1" xfId="133"/>
    <cellStyle name="Header2" xfId="134"/>
    <cellStyle name="Heading 1" xfId="135"/>
    <cellStyle name="Heading 2" xfId="136"/>
    <cellStyle name="Heading 3" xfId="137"/>
    <cellStyle name="Heading 4" xfId="138"/>
    <cellStyle name="Heading1" xfId="139"/>
    <cellStyle name="Heading2" xfId="140"/>
    <cellStyle name="HEADINGS" xfId="141"/>
    <cellStyle name="HEADINGSTOP" xfId="142"/>
    <cellStyle name="Hoa-Scholl" xfId="143"/>
    <cellStyle name="Hyperlink" xfId="144"/>
    <cellStyle name="Input" xfId="145"/>
    <cellStyle name="Input [yellow]" xfId="146"/>
    <cellStyle name="khung" xfId="147"/>
    <cellStyle name="Ledger 17 x 11 in" xfId="148"/>
    <cellStyle name="Linked Cell" xfId="149"/>
    <cellStyle name="Migliaia (0)_CALPREZZ" xfId="150"/>
    <cellStyle name="Migliaia_ PESO ELETTR." xfId="151"/>
    <cellStyle name="Millares [0]_Well Timing" xfId="152"/>
    <cellStyle name="Millares_Well Timing" xfId="153"/>
    <cellStyle name="Model" xfId="154"/>
    <cellStyle name="moi" xfId="155"/>
    <cellStyle name="Moneda [0]_Well Timing" xfId="156"/>
    <cellStyle name="Moneda_Well Timing" xfId="157"/>
    <cellStyle name="n" xfId="158"/>
    <cellStyle name="Neutral" xfId="159"/>
    <cellStyle name="New" xfId="160"/>
    <cellStyle name="Normal - Style1" xfId="161"/>
    <cellStyle name="Normal 2" xfId="162"/>
    <cellStyle name="Normal 4" xfId="163"/>
    <cellStyle name="Normal 6" xfId="164"/>
    <cellStyle name="Normal_Phụ biếu KÊ HOẠCH KTXH 5 NĂM 2016-2020 (1)" xfId="165"/>
    <cellStyle name="Normal_Sheet1" xfId="166"/>
    <cellStyle name="Normal_Sheet1_1" xfId="167"/>
    <cellStyle name="Normal1" xfId="168"/>
    <cellStyle name="Normale_ PESO ELETTR." xfId="169"/>
    <cellStyle name="Note" xfId="170"/>
    <cellStyle name="Œ…‹æØ‚è [0.00]_laroux" xfId="171"/>
    <cellStyle name="Œ…‹æØ‚è_laroux" xfId="172"/>
    <cellStyle name="oft Excel]&#13;&#10;Comment=The open=/f lines load custom functions into the Paste Function list.&#13;&#10;Maximized=2&#13;&#10;Basics=1&#13;&#10;A" xfId="173"/>
    <cellStyle name="oft Excel]&#13;&#10;Comment=The open=/f lines load custom functions into the Paste Function list.&#13;&#10;Maximized=3&#13;&#10;Basics=1&#13;&#10;A" xfId="174"/>
    <cellStyle name="omma [0]_Mktg Prog" xfId="175"/>
    <cellStyle name="ormal_Sheet1_1" xfId="176"/>
    <cellStyle name="Output" xfId="177"/>
    <cellStyle name="per.style" xfId="178"/>
    <cellStyle name="Percent" xfId="179"/>
    <cellStyle name="Percent [2]" xfId="180"/>
    <cellStyle name="regstoresfromspecstores" xfId="181"/>
    <cellStyle name="RevList" xfId="182"/>
    <cellStyle name="s]&#13;&#10;spooler=yes&#13;&#10;load=&#13;&#10;Beep=yes&#13;&#10;NullPort=None&#13;&#10;BorderWidth=3&#13;&#10;CursorBlinkRate=1200&#13;&#10;DoubleClickSpeed=452&#13;&#10;Programs=co" xfId="183"/>
    <cellStyle name="SHADEDSTORES" xfId="184"/>
    <cellStyle name="specstores" xfId="185"/>
    <cellStyle name="Standard_Anpassen der Amortisation" xfId="186"/>
    <cellStyle name="style" xfId="187"/>
    <cellStyle name="Style 1" xfId="188"/>
    <cellStyle name="Style1" xfId="189"/>
    <cellStyle name="subhead" xfId="190"/>
    <cellStyle name="Subtotal" xfId="191"/>
    <cellStyle name="T" xfId="192"/>
    <cellStyle name="T_Book1" xfId="193"/>
    <cellStyle name="T_Book1_1" xfId="194"/>
    <cellStyle name="T_Book1_2" xfId="195"/>
    <cellStyle name="T_Book1_Book1" xfId="196"/>
    <cellStyle name="T_QT di chuyen ca phe" xfId="197"/>
    <cellStyle name="th" xfId="198"/>
    <cellStyle name="þ_x001D_ð¤_x000C_¯þ_x0014_&#13;¨þU_x0001_À_x0004_ _x0015__x000F__x0001__x0001_" xfId="199"/>
    <cellStyle name="þ_x001D_ð·_x000C_æþ'&#13;ßþU_x0001_Ø_x0005_ü_x0014__x0007__x0001__x0001_" xfId="200"/>
    <cellStyle name="þ_x001D_ðÇ%Uý—&amp;Hý9_x0008_Ÿ s&#10;_x0007__x0001__x0001_" xfId="201"/>
    <cellStyle name="Title" xfId="202"/>
    <cellStyle name="Total" xfId="203"/>
    <cellStyle name="Valuta (0)_CALPREZZ" xfId="204"/>
    <cellStyle name="Valuta_ PESO ELETTR." xfId="205"/>
    <cellStyle name="viet" xfId="206"/>
    <cellStyle name="viet2" xfId="207"/>
    <cellStyle name="Vn Time 13" xfId="208"/>
    <cellStyle name="Vn Time 14" xfId="209"/>
    <cellStyle name="vnhead1" xfId="210"/>
    <cellStyle name="vnhead3" xfId="211"/>
    <cellStyle name="vntxt1" xfId="212"/>
    <cellStyle name="vntxt2" xfId="213"/>
    <cellStyle name="Währung [0]_Compiling Utility Macros" xfId="214"/>
    <cellStyle name="Währung_Compiling Utility Macros" xfId="215"/>
    <cellStyle name="Warning Text" xfId="216"/>
    <cellStyle name="xuan" xfId="217"/>
    <cellStyle name=" [0.00]_ Att. 1- Cover" xfId="218"/>
    <cellStyle name="_ Att. 1- Cover" xfId="219"/>
    <cellStyle name="?_ Att. 1- Cover" xfId="220"/>
    <cellStyle name="똿뗦먛귟 [0.00]_PRODUCT DETAIL Q1" xfId="221"/>
    <cellStyle name="똿뗦먛귟_PRODUCT DETAIL Q1" xfId="222"/>
    <cellStyle name="믅됞 [0.00]_PRODUCT DETAIL Q1" xfId="223"/>
    <cellStyle name="믅됞_PRODUCT DETAIL Q1" xfId="224"/>
    <cellStyle name="백분율_95" xfId="225"/>
    <cellStyle name="뷭?_BOOKSHIP" xfId="226"/>
    <cellStyle name="콤마 [0]_ 비목별 월별기술 " xfId="227"/>
    <cellStyle name="콤마_ 비목별 월별기술 " xfId="228"/>
    <cellStyle name="통화 [0]_1202" xfId="229"/>
    <cellStyle name="통화_1202" xfId="230"/>
    <cellStyle name="표준_(정보부문)월별인원계획" xfId="231"/>
    <cellStyle name="一般_00Q3902REV.1" xfId="232"/>
    <cellStyle name="千分位[0]_00Q3902REV.1" xfId="233"/>
    <cellStyle name="千分位_00Q3902REV.1" xfId="234"/>
    <cellStyle name="桁区切り_NADUONG BQ (Draft)" xfId="235"/>
    <cellStyle name="標準_2301 INAI from BQ" xfId="236"/>
    <cellStyle name="貨幣 [0]_00Q3902REV.1" xfId="237"/>
    <cellStyle name="貨幣[0]_BRE" xfId="238"/>
    <cellStyle name="貨幣_00Q3902REV.1" xfId="239"/>
    <cellStyle name="通貨_MITSUI1_BQ" xfId="24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6"/>
  <sheetViews>
    <sheetView tabSelected="1" zoomScalePageLayoutView="0" workbookViewId="0" topLeftCell="A1">
      <selection activeCell="L6" sqref="L6"/>
    </sheetView>
  </sheetViews>
  <sheetFormatPr defaultColWidth="10.125" defaultRowHeight="15.75"/>
  <cols>
    <col min="1" max="1" width="4.875" style="18" customWidth="1"/>
    <col min="2" max="2" width="52.125" style="19" customWidth="1"/>
    <col min="3" max="3" width="8.50390625" style="18" customWidth="1"/>
    <col min="4" max="4" width="23.25390625" style="18" hidden="1" customWidth="1"/>
    <col min="5" max="5" width="11.125" style="20" hidden="1" customWidth="1"/>
    <col min="6" max="6" width="9.25390625" style="20" customWidth="1"/>
    <col min="7" max="7" width="8.75390625" style="20" customWidth="1"/>
    <col min="8" max="8" width="9.125" style="18" customWidth="1"/>
    <col min="9" max="9" width="10.75390625" style="1" customWidth="1"/>
    <col min="10" max="10" width="9.875" style="18" hidden="1" customWidth="1"/>
    <col min="11" max="11" width="8.875" style="280" customWidth="1"/>
    <col min="12" max="12" width="9.625" style="280" customWidth="1"/>
    <col min="13" max="13" width="12.00390625" style="21" customWidth="1"/>
    <col min="14" max="16384" width="10.125" style="1" customWidth="1"/>
  </cols>
  <sheetData>
    <row r="1" spans="1:13" ht="30" customHeight="1">
      <c r="A1" s="255" t="s">
        <v>253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3" ht="19.5" customHeight="1">
      <c r="A2" s="256" t="s">
        <v>218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4.25" customHeight="1">
      <c r="A3" s="2"/>
      <c r="B3" s="2"/>
      <c r="C3" s="2"/>
      <c r="D3" s="2"/>
      <c r="E3" s="2"/>
      <c r="F3" s="2"/>
      <c r="G3" s="2"/>
      <c r="H3" s="2"/>
      <c r="I3" s="188"/>
      <c r="J3" s="2"/>
      <c r="K3" s="265"/>
      <c r="L3" s="265"/>
      <c r="M3" s="2"/>
    </row>
    <row r="4" spans="1:13" ht="27.75" customHeight="1">
      <c r="A4" s="254" t="s">
        <v>9</v>
      </c>
      <c r="B4" s="254" t="s">
        <v>15</v>
      </c>
      <c r="C4" s="257" t="s">
        <v>16</v>
      </c>
      <c r="D4" s="253" t="s">
        <v>44</v>
      </c>
      <c r="E4" s="254" t="s">
        <v>45</v>
      </c>
      <c r="F4" s="254" t="s">
        <v>247</v>
      </c>
      <c r="G4" s="254" t="s">
        <v>217</v>
      </c>
      <c r="H4" s="254"/>
      <c r="I4" s="259" t="s">
        <v>254</v>
      </c>
      <c r="J4" s="261" t="s">
        <v>252</v>
      </c>
      <c r="K4" s="266" t="s">
        <v>53</v>
      </c>
      <c r="L4" s="266"/>
      <c r="M4" s="261" t="s">
        <v>32</v>
      </c>
    </row>
    <row r="5" spans="1:13" ht="99" customHeight="1">
      <c r="A5" s="254"/>
      <c r="B5" s="254"/>
      <c r="C5" s="254"/>
      <c r="D5" s="253"/>
      <c r="E5" s="254"/>
      <c r="F5" s="254"/>
      <c r="G5" s="22" t="s">
        <v>33</v>
      </c>
      <c r="H5" s="22" t="s">
        <v>34</v>
      </c>
      <c r="I5" s="260"/>
      <c r="J5" s="262"/>
      <c r="K5" s="267" t="s">
        <v>255</v>
      </c>
      <c r="L5" s="267" t="s">
        <v>256</v>
      </c>
      <c r="M5" s="261"/>
    </row>
    <row r="6" spans="1:13" s="33" customFormat="1" ht="24" customHeight="1">
      <c r="A6" s="25" t="s">
        <v>190</v>
      </c>
      <c r="B6" s="26" t="s">
        <v>17</v>
      </c>
      <c r="C6" s="27"/>
      <c r="D6" s="28"/>
      <c r="E6" s="29"/>
      <c r="F6" s="30"/>
      <c r="G6" s="30"/>
      <c r="H6" s="30"/>
      <c r="I6" s="189"/>
      <c r="J6" s="30"/>
      <c r="K6" s="268"/>
      <c r="L6" s="268"/>
      <c r="M6" s="32"/>
    </row>
    <row r="7" spans="1:14" s="33" customFormat="1" ht="24" customHeight="1">
      <c r="A7" s="5">
        <v>1</v>
      </c>
      <c r="B7" s="107" t="s">
        <v>187</v>
      </c>
      <c r="C7" s="35" t="s">
        <v>18</v>
      </c>
      <c r="D7" s="85"/>
      <c r="E7" s="108"/>
      <c r="F7" s="175">
        <v>28.186</v>
      </c>
      <c r="G7" s="3">
        <v>91.673</v>
      </c>
      <c r="H7" s="4">
        <v>93</v>
      </c>
      <c r="I7" s="190">
        <v>29.206</v>
      </c>
      <c r="J7" s="108"/>
      <c r="K7" s="268">
        <f>I7/H7*100</f>
        <v>31.404301075268815</v>
      </c>
      <c r="L7" s="268">
        <f>I7/F7*100</f>
        <v>103.61881785283474</v>
      </c>
      <c r="M7" s="28"/>
      <c r="N7" s="33">
        <v>3</v>
      </c>
    </row>
    <row r="8" spans="1:13" s="38" customFormat="1" ht="24" customHeight="1">
      <c r="A8" s="5">
        <v>2</v>
      </c>
      <c r="B8" s="109" t="s">
        <v>54</v>
      </c>
      <c r="C8" s="28" t="s">
        <v>72</v>
      </c>
      <c r="D8" s="85"/>
      <c r="E8" s="110">
        <v>557</v>
      </c>
      <c r="F8" s="31"/>
      <c r="G8" s="111"/>
      <c r="H8" s="31">
        <v>44</v>
      </c>
      <c r="I8" s="191"/>
      <c r="J8" s="31"/>
      <c r="K8" s="268"/>
      <c r="L8" s="268"/>
      <c r="M8" s="40" t="s">
        <v>188</v>
      </c>
    </row>
    <row r="9" spans="1:13" s="38" customFormat="1" ht="24" customHeight="1">
      <c r="A9" s="5">
        <v>3</v>
      </c>
      <c r="B9" s="109" t="s">
        <v>55</v>
      </c>
      <c r="C9" s="28" t="s">
        <v>72</v>
      </c>
      <c r="D9" s="147"/>
      <c r="E9" s="110">
        <v>35</v>
      </c>
      <c r="F9" s="31"/>
      <c r="G9" s="111"/>
      <c r="H9" s="31">
        <v>73</v>
      </c>
      <c r="I9" s="191"/>
      <c r="J9" s="31"/>
      <c r="K9" s="268"/>
      <c r="L9" s="268"/>
      <c r="M9" s="42" t="s">
        <v>188</v>
      </c>
    </row>
    <row r="10" spans="1:13" s="38" customFormat="1" ht="21" customHeight="1">
      <c r="A10" s="252">
        <v>4</v>
      </c>
      <c r="B10" s="109" t="s">
        <v>56</v>
      </c>
      <c r="C10" s="5" t="s">
        <v>2</v>
      </c>
      <c r="D10" s="112"/>
      <c r="E10" s="110">
        <v>532</v>
      </c>
      <c r="F10" s="6"/>
      <c r="G10" s="130">
        <v>3</v>
      </c>
      <c r="H10" s="6">
        <v>4</v>
      </c>
      <c r="I10" s="192"/>
      <c r="J10" s="6"/>
      <c r="K10" s="269"/>
      <c r="L10" s="268"/>
      <c r="M10" s="258" t="s">
        <v>188</v>
      </c>
    </row>
    <row r="11" spans="1:13" s="38" customFormat="1" ht="21" customHeight="1">
      <c r="A11" s="252"/>
      <c r="B11" s="109" t="s">
        <v>219</v>
      </c>
      <c r="C11" s="5" t="s">
        <v>220</v>
      </c>
      <c r="D11" s="6"/>
      <c r="E11" s="7"/>
      <c r="F11" s="7"/>
      <c r="G11" s="8">
        <v>280</v>
      </c>
      <c r="H11" s="8">
        <v>582</v>
      </c>
      <c r="I11" s="191"/>
      <c r="J11" s="110"/>
      <c r="K11" s="268"/>
      <c r="L11" s="268"/>
      <c r="M11" s="258"/>
    </row>
    <row r="12" spans="1:13" s="38" customFormat="1" ht="21" customHeight="1">
      <c r="A12" s="34">
        <v>5</v>
      </c>
      <c r="B12" s="109" t="s">
        <v>216</v>
      </c>
      <c r="C12" s="5" t="s">
        <v>2</v>
      </c>
      <c r="D12" s="29">
        <v>387</v>
      </c>
      <c r="E12" s="110">
        <v>552</v>
      </c>
      <c r="F12" s="113"/>
      <c r="G12" s="130"/>
      <c r="H12" s="6">
        <v>100</v>
      </c>
      <c r="I12" s="193"/>
      <c r="J12" s="113"/>
      <c r="K12" s="269"/>
      <c r="L12" s="269"/>
      <c r="M12" s="40" t="s">
        <v>188</v>
      </c>
    </row>
    <row r="13" spans="1:13" s="38" customFormat="1" ht="21" customHeight="1">
      <c r="A13" s="252">
        <v>6</v>
      </c>
      <c r="B13" s="109" t="s">
        <v>57</v>
      </c>
      <c r="C13" s="5" t="s">
        <v>2</v>
      </c>
      <c r="D13" s="27"/>
      <c r="E13" s="29">
        <v>1260</v>
      </c>
      <c r="F13" s="113"/>
      <c r="G13" s="114">
        <v>1.15</v>
      </c>
      <c r="H13" s="114">
        <v>1.15</v>
      </c>
      <c r="I13" s="193"/>
      <c r="J13" s="113"/>
      <c r="K13" s="269"/>
      <c r="L13" s="269"/>
      <c r="M13" s="40" t="s">
        <v>188</v>
      </c>
    </row>
    <row r="14" spans="1:13" s="38" customFormat="1" ht="21" customHeight="1">
      <c r="A14" s="252"/>
      <c r="B14" s="244" t="s">
        <v>58</v>
      </c>
      <c r="C14" s="245" t="s">
        <v>2</v>
      </c>
      <c r="D14" s="246"/>
      <c r="E14" s="197">
        <v>26</v>
      </c>
      <c r="F14" s="247">
        <v>40.07</v>
      </c>
      <c r="G14" s="248">
        <v>96</v>
      </c>
      <c r="H14" s="248">
        <v>96</v>
      </c>
      <c r="I14" s="193">
        <v>34.36</v>
      </c>
      <c r="J14" s="193"/>
      <c r="K14" s="270">
        <f>I14/G14*100</f>
        <v>35.791666666666664</v>
      </c>
      <c r="L14" s="270">
        <f>I14/F14*100</f>
        <v>85.74993760918392</v>
      </c>
      <c r="M14" s="241"/>
    </row>
    <row r="15" spans="1:13" s="38" customFormat="1" ht="24" customHeight="1">
      <c r="A15" s="252"/>
      <c r="B15" s="115" t="s">
        <v>23</v>
      </c>
      <c r="C15" s="5" t="s">
        <v>2</v>
      </c>
      <c r="D15" s="85">
        <v>156</v>
      </c>
      <c r="E15" s="113">
        <v>1.33</v>
      </c>
      <c r="F15" s="113"/>
      <c r="G15" s="114">
        <v>11.29</v>
      </c>
      <c r="H15" s="114">
        <v>11.29</v>
      </c>
      <c r="I15" s="193"/>
      <c r="J15" s="113"/>
      <c r="K15" s="269"/>
      <c r="L15" s="269"/>
      <c r="M15" s="40" t="s">
        <v>188</v>
      </c>
    </row>
    <row r="16" spans="1:13" s="38" customFormat="1" ht="21" customHeight="1">
      <c r="A16" s="252">
        <v>7</v>
      </c>
      <c r="B16" s="115" t="s">
        <v>59</v>
      </c>
      <c r="C16" s="5" t="s">
        <v>2</v>
      </c>
      <c r="D16" s="85"/>
      <c r="E16" s="116">
        <v>2590</v>
      </c>
      <c r="F16" s="113"/>
      <c r="G16" s="6"/>
      <c r="H16" s="174">
        <v>59.5</v>
      </c>
      <c r="I16" s="194"/>
      <c r="J16" s="113"/>
      <c r="K16" s="269"/>
      <c r="L16" s="269"/>
      <c r="M16" s="40" t="s">
        <v>188</v>
      </c>
    </row>
    <row r="17" spans="1:13" s="38" customFormat="1" ht="21" customHeight="1">
      <c r="A17" s="252"/>
      <c r="B17" s="109" t="s">
        <v>60</v>
      </c>
      <c r="C17" s="5" t="s">
        <v>73</v>
      </c>
      <c r="D17" s="85"/>
      <c r="E17" s="110">
        <v>1800</v>
      </c>
      <c r="F17" s="176">
        <v>1796</v>
      </c>
      <c r="G17" s="31"/>
      <c r="H17" s="117">
        <v>1500</v>
      </c>
      <c r="I17" s="195">
        <v>2050</v>
      </c>
      <c r="J17" s="116"/>
      <c r="K17" s="268">
        <f>I17/H17*100</f>
        <v>136.66666666666666</v>
      </c>
      <c r="L17" s="268">
        <f>I17/F17*100</f>
        <v>114.14253897550111</v>
      </c>
      <c r="M17" s="40"/>
    </row>
    <row r="18" spans="1:13" s="38" customFormat="1" ht="21" customHeight="1">
      <c r="A18" s="252">
        <v>8</v>
      </c>
      <c r="B18" s="9" t="s">
        <v>221</v>
      </c>
      <c r="C18" s="5" t="s">
        <v>2</v>
      </c>
      <c r="D18" s="29">
        <v>9</v>
      </c>
      <c r="E18" s="116">
        <v>2</v>
      </c>
      <c r="F18" s="31"/>
      <c r="G18" s="10">
        <v>68.2</v>
      </c>
      <c r="H18" s="11">
        <v>68.2</v>
      </c>
      <c r="I18" s="191"/>
      <c r="J18" s="29"/>
      <c r="K18" s="268"/>
      <c r="L18" s="268"/>
      <c r="M18" s="40" t="s">
        <v>188</v>
      </c>
    </row>
    <row r="19" spans="1:13" s="46" customFormat="1" ht="21" customHeight="1">
      <c r="A19" s="252"/>
      <c r="B19" s="9" t="s">
        <v>222</v>
      </c>
      <c r="C19" s="5" t="s">
        <v>10</v>
      </c>
      <c r="D19" s="29">
        <v>3</v>
      </c>
      <c r="E19" s="29">
        <f>E20+E21+E22</f>
        <v>2</v>
      </c>
      <c r="F19" s="31"/>
      <c r="G19" s="12"/>
      <c r="H19" s="13">
        <v>30</v>
      </c>
      <c r="I19" s="191"/>
      <c r="J19" s="29"/>
      <c r="K19" s="268">
        <f>I19/H19*100</f>
        <v>0</v>
      </c>
      <c r="L19" s="268"/>
      <c r="M19" s="40" t="s">
        <v>188</v>
      </c>
    </row>
    <row r="20" spans="1:13" s="46" customFormat="1" ht="21" customHeight="1">
      <c r="A20" s="252"/>
      <c r="B20" s="14" t="s">
        <v>223</v>
      </c>
      <c r="C20" s="5" t="s">
        <v>10</v>
      </c>
      <c r="D20" s="29">
        <v>4</v>
      </c>
      <c r="E20" s="29">
        <v>1</v>
      </c>
      <c r="F20" s="31"/>
      <c r="G20" s="12"/>
      <c r="H20" s="13">
        <v>5</v>
      </c>
      <c r="I20" s="191"/>
      <c r="J20" s="29"/>
      <c r="K20" s="268">
        <f>I20/H20*100</f>
        <v>0</v>
      </c>
      <c r="L20" s="268"/>
      <c r="M20" s="40" t="s">
        <v>188</v>
      </c>
    </row>
    <row r="21" spans="1:13" s="46" customFormat="1" ht="21" customHeight="1">
      <c r="A21" s="252"/>
      <c r="B21" s="9" t="s">
        <v>61</v>
      </c>
      <c r="C21" s="5" t="s">
        <v>2</v>
      </c>
      <c r="D21" s="29">
        <v>2</v>
      </c>
      <c r="E21" s="29"/>
      <c r="F21" s="177">
        <v>99.4</v>
      </c>
      <c r="G21" s="165"/>
      <c r="H21" s="165">
        <v>99.9</v>
      </c>
      <c r="I21" s="193">
        <v>99.8</v>
      </c>
      <c r="J21" s="113"/>
      <c r="K21" s="269">
        <f>I21/H21*100</f>
        <v>99.89989989989989</v>
      </c>
      <c r="L21" s="269">
        <f>I21/F21*100</f>
        <v>100.40241448692151</v>
      </c>
      <c r="M21" s="40"/>
    </row>
    <row r="22" spans="1:13" s="38" customFormat="1" ht="21" customHeight="1">
      <c r="A22" s="252"/>
      <c r="B22" s="9" t="s">
        <v>62</v>
      </c>
      <c r="C22" s="5" t="s">
        <v>2</v>
      </c>
      <c r="D22" s="85"/>
      <c r="E22" s="29">
        <v>1</v>
      </c>
      <c r="F22" s="178">
        <v>99.4</v>
      </c>
      <c r="G22" s="165">
        <v>98</v>
      </c>
      <c r="H22" s="165">
        <v>99</v>
      </c>
      <c r="I22" s="193">
        <v>99</v>
      </c>
      <c r="J22" s="113"/>
      <c r="K22" s="269">
        <f>I22/H22*100</f>
        <v>100</v>
      </c>
      <c r="L22" s="269">
        <f>I22/F22*100</f>
        <v>99.59758551307847</v>
      </c>
      <c r="M22" s="40"/>
    </row>
    <row r="23" spans="1:13" s="38" customFormat="1" ht="24" customHeight="1">
      <c r="A23" s="252">
        <v>9</v>
      </c>
      <c r="B23" s="109" t="s">
        <v>63</v>
      </c>
      <c r="C23" s="5" t="s">
        <v>2</v>
      </c>
      <c r="D23" s="85"/>
      <c r="E23" s="116"/>
      <c r="F23" s="113"/>
      <c r="G23" s="174">
        <v>86.7</v>
      </c>
      <c r="H23" s="174">
        <v>86.7</v>
      </c>
      <c r="I23" s="193"/>
      <c r="J23" s="113"/>
      <c r="K23" s="269"/>
      <c r="L23" s="269"/>
      <c r="M23" s="40" t="s">
        <v>188</v>
      </c>
    </row>
    <row r="24" spans="1:13" s="38" customFormat="1" ht="24" customHeight="1">
      <c r="A24" s="252"/>
      <c r="B24" s="115" t="s">
        <v>52</v>
      </c>
      <c r="C24" s="5" t="s">
        <v>2</v>
      </c>
      <c r="D24" s="85"/>
      <c r="E24" s="116">
        <v>100</v>
      </c>
      <c r="F24" s="113"/>
      <c r="G24" s="174">
        <v>83.3</v>
      </c>
      <c r="H24" s="174">
        <v>83.3</v>
      </c>
      <c r="I24" s="193"/>
      <c r="J24" s="113"/>
      <c r="K24" s="269"/>
      <c r="L24" s="269"/>
      <c r="M24" s="40" t="s">
        <v>188</v>
      </c>
    </row>
    <row r="25" spans="1:14" s="38" customFormat="1" ht="24" customHeight="1">
      <c r="A25" s="34">
        <v>10</v>
      </c>
      <c r="B25" s="109" t="s">
        <v>64</v>
      </c>
      <c r="C25" s="5" t="s">
        <v>74</v>
      </c>
      <c r="D25" s="85"/>
      <c r="E25" s="29">
        <v>80</v>
      </c>
      <c r="F25" s="179">
        <v>2134</v>
      </c>
      <c r="G25" s="31"/>
      <c r="H25" s="118">
        <v>25000</v>
      </c>
      <c r="I25" s="196">
        <v>20119</v>
      </c>
      <c r="J25" s="29"/>
      <c r="K25" s="268">
        <f>I25/H25*100</f>
        <v>80.476</v>
      </c>
      <c r="L25" s="268">
        <f>I25/F25*100</f>
        <v>942.7835051546392</v>
      </c>
      <c r="M25" s="47"/>
      <c r="N25" s="38">
        <v>2</v>
      </c>
    </row>
    <row r="26" spans="1:13" s="38" customFormat="1" ht="24" customHeight="1">
      <c r="A26" s="252">
        <v>11</v>
      </c>
      <c r="B26" s="9" t="s">
        <v>224</v>
      </c>
      <c r="C26" s="5" t="s">
        <v>225</v>
      </c>
      <c r="D26" s="85"/>
      <c r="E26" s="29">
        <v>23.5</v>
      </c>
      <c r="F26" s="29"/>
      <c r="G26" s="117">
        <v>9</v>
      </c>
      <c r="H26" s="117">
        <v>9</v>
      </c>
      <c r="I26" s="197"/>
      <c r="J26" s="29"/>
      <c r="K26" s="268"/>
      <c r="L26" s="268"/>
      <c r="M26" s="258" t="s">
        <v>188</v>
      </c>
    </row>
    <row r="27" spans="1:13" s="38" customFormat="1" ht="24" customHeight="1">
      <c r="A27" s="252"/>
      <c r="B27" s="9" t="s">
        <v>226</v>
      </c>
      <c r="C27" s="5" t="s">
        <v>227</v>
      </c>
      <c r="D27" s="85"/>
      <c r="E27" s="29"/>
      <c r="F27" s="29"/>
      <c r="G27" s="119">
        <v>5</v>
      </c>
      <c r="H27" s="120">
        <v>5</v>
      </c>
      <c r="I27" s="197"/>
      <c r="J27" s="29"/>
      <c r="K27" s="268"/>
      <c r="L27" s="268"/>
      <c r="M27" s="258"/>
    </row>
    <row r="28" spans="1:13" s="38" customFormat="1" ht="24" customHeight="1">
      <c r="A28" s="252"/>
      <c r="B28" s="9" t="s">
        <v>228</v>
      </c>
      <c r="C28" s="5" t="s">
        <v>229</v>
      </c>
      <c r="D28" s="85"/>
      <c r="E28" s="29"/>
      <c r="F28" s="29"/>
      <c r="G28" s="117">
        <v>10</v>
      </c>
      <c r="H28" s="117">
        <v>10</v>
      </c>
      <c r="I28" s="197"/>
      <c r="J28" s="29"/>
      <c r="K28" s="268"/>
      <c r="L28" s="268"/>
      <c r="M28" s="258"/>
    </row>
    <row r="29" spans="1:13" s="38" customFormat="1" ht="24" customHeight="1">
      <c r="A29" s="34">
        <v>12</v>
      </c>
      <c r="B29" s="109" t="s">
        <v>67</v>
      </c>
      <c r="C29" s="5" t="s">
        <v>2</v>
      </c>
      <c r="D29" s="85"/>
      <c r="E29" s="29"/>
      <c r="F29" s="113"/>
      <c r="G29" s="171"/>
      <c r="H29" s="171">
        <v>15</v>
      </c>
      <c r="I29" s="193"/>
      <c r="J29" s="113"/>
      <c r="K29" s="269"/>
      <c r="L29" s="269"/>
      <c r="M29" s="40" t="s">
        <v>188</v>
      </c>
    </row>
    <row r="30" spans="1:14" s="38" customFormat="1" ht="24" customHeight="1">
      <c r="A30" s="252">
        <v>13</v>
      </c>
      <c r="B30" s="115" t="s">
        <v>65</v>
      </c>
      <c r="C30" s="5" t="s">
        <v>2</v>
      </c>
      <c r="D30" s="85"/>
      <c r="E30" s="29">
        <v>100</v>
      </c>
      <c r="F30" s="178">
        <v>98.1</v>
      </c>
      <c r="G30" s="6"/>
      <c r="H30" s="165">
        <v>98.9</v>
      </c>
      <c r="I30" s="193">
        <v>98.3</v>
      </c>
      <c r="J30" s="113"/>
      <c r="K30" s="269">
        <f aca="true" t="shared" si="0" ref="K30:K35">I30/H30*100</f>
        <v>99.39332659251768</v>
      </c>
      <c r="L30" s="269">
        <f>I30/F30*100</f>
        <v>100.20387359836901</v>
      </c>
      <c r="M30" s="40"/>
      <c r="N30" s="38">
        <v>2</v>
      </c>
    </row>
    <row r="31" spans="1:13" s="38" customFormat="1" ht="24" customHeight="1">
      <c r="A31" s="252"/>
      <c r="B31" s="109" t="s">
        <v>66</v>
      </c>
      <c r="C31" s="5" t="s">
        <v>2</v>
      </c>
      <c r="D31" s="85"/>
      <c r="E31" s="29">
        <v>66.7</v>
      </c>
      <c r="F31" s="178">
        <v>92.3</v>
      </c>
      <c r="G31" s="6"/>
      <c r="H31" s="172">
        <v>94</v>
      </c>
      <c r="I31" s="193">
        <v>92.6</v>
      </c>
      <c r="J31" s="6"/>
      <c r="K31" s="269">
        <f t="shared" si="0"/>
        <v>98.51063829787233</v>
      </c>
      <c r="L31" s="269">
        <f>I31/F31*100</f>
        <v>100.32502708559046</v>
      </c>
      <c r="M31" s="40"/>
    </row>
    <row r="32" spans="1:14" s="38" customFormat="1" ht="24" customHeight="1">
      <c r="A32" s="252">
        <v>14</v>
      </c>
      <c r="B32" s="115" t="s">
        <v>68</v>
      </c>
      <c r="C32" s="5" t="s">
        <v>2</v>
      </c>
      <c r="D32" s="85"/>
      <c r="E32" s="29">
        <v>98</v>
      </c>
      <c r="F32" s="177">
        <v>98</v>
      </c>
      <c r="G32" s="165">
        <v>93.8</v>
      </c>
      <c r="H32" s="165">
        <v>98.5</v>
      </c>
      <c r="I32" s="192">
        <v>98</v>
      </c>
      <c r="J32" s="6"/>
      <c r="K32" s="269">
        <f t="shared" si="0"/>
        <v>99.49238578680203</v>
      </c>
      <c r="L32" s="269">
        <f>I32/F32*100</f>
        <v>100</v>
      </c>
      <c r="M32" s="40"/>
      <c r="N32" s="38">
        <v>2</v>
      </c>
    </row>
    <row r="33" spans="1:13" s="38" customFormat="1" ht="24" customHeight="1">
      <c r="A33" s="252"/>
      <c r="B33" s="109" t="s">
        <v>69</v>
      </c>
      <c r="C33" s="5"/>
      <c r="D33" s="85"/>
      <c r="E33" s="29">
        <v>4.6</v>
      </c>
      <c r="F33" s="180">
        <v>98.5</v>
      </c>
      <c r="G33" s="173">
        <v>100</v>
      </c>
      <c r="H33" s="173">
        <v>100</v>
      </c>
      <c r="I33" s="198">
        <v>98.5</v>
      </c>
      <c r="J33" s="121"/>
      <c r="K33" s="269">
        <f t="shared" si="0"/>
        <v>98.5</v>
      </c>
      <c r="L33" s="269">
        <f>I33/F33*100</f>
        <v>100</v>
      </c>
      <c r="M33" s="40"/>
    </row>
    <row r="34" spans="1:14" s="38" customFormat="1" ht="24" customHeight="1">
      <c r="A34" s="34">
        <v>15</v>
      </c>
      <c r="B34" s="109" t="s">
        <v>70</v>
      </c>
      <c r="C34" s="5" t="s">
        <v>2</v>
      </c>
      <c r="D34" s="27"/>
      <c r="E34" s="31">
        <v>98</v>
      </c>
      <c r="F34" s="177">
        <v>95</v>
      </c>
      <c r="G34" s="6"/>
      <c r="H34" s="113">
        <v>95</v>
      </c>
      <c r="I34" s="192">
        <v>95</v>
      </c>
      <c r="J34" s="6"/>
      <c r="K34" s="269">
        <f t="shared" si="0"/>
        <v>100</v>
      </c>
      <c r="L34" s="269">
        <f>I34/F34*100</f>
        <v>100</v>
      </c>
      <c r="M34" s="40"/>
      <c r="N34" s="38">
        <v>1</v>
      </c>
    </row>
    <row r="35" spans="1:14" s="33" customFormat="1" ht="24" customHeight="1">
      <c r="A35" s="5">
        <v>16</v>
      </c>
      <c r="B35" s="109" t="s">
        <v>71</v>
      </c>
      <c r="C35" s="5" t="s">
        <v>2</v>
      </c>
      <c r="D35" s="27"/>
      <c r="E35" s="31">
        <v>89.1</v>
      </c>
      <c r="F35" s="178">
        <v>68.7</v>
      </c>
      <c r="G35" s="174">
        <v>68.9</v>
      </c>
      <c r="H35" s="171">
        <v>69</v>
      </c>
      <c r="I35" s="193">
        <v>68.8</v>
      </c>
      <c r="J35" s="113"/>
      <c r="K35" s="269">
        <f t="shared" si="0"/>
        <v>99.71014492753622</v>
      </c>
      <c r="L35" s="269">
        <f>I35/F35*100</f>
        <v>100.14556040756912</v>
      </c>
      <c r="M35" s="32"/>
      <c r="N35" s="33">
        <v>2</v>
      </c>
    </row>
    <row r="36" spans="1:13" s="33" customFormat="1" ht="24" customHeight="1">
      <c r="A36" s="5">
        <v>17</v>
      </c>
      <c r="B36" s="123" t="s">
        <v>189</v>
      </c>
      <c r="C36" s="5" t="s">
        <v>2</v>
      </c>
      <c r="D36" s="147"/>
      <c r="E36" s="31">
        <v>95</v>
      </c>
      <c r="F36" s="113"/>
      <c r="G36" s="6"/>
      <c r="H36" s="6">
        <v>95</v>
      </c>
      <c r="I36" s="193"/>
      <c r="J36" s="113"/>
      <c r="K36" s="269"/>
      <c r="L36" s="269"/>
      <c r="M36" s="32" t="s">
        <v>188</v>
      </c>
    </row>
    <row r="37" spans="1:13" s="33" customFormat="1" ht="24" customHeight="1">
      <c r="A37" s="25" t="s">
        <v>191</v>
      </c>
      <c r="B37" s="26" t="s">
        <v>246</v>
      </c>
      <c r="C37" s="27"/>
      <c r="D37" s="28"/>
      <c r="E37" s="29"/>
      <c r="F37" s="30"/>
      <c r="G37" s="30"/>
      <c r="H37" s="30"/>
      <c r="I37" s="189"/>
      <c r="J37" s="30"/>
      <c r="K37" s="268"/>
      <c r="L37" s="268"/>
      <c r="M37" s="32"/>
    </row>
    <row r="38" spans="1:13" s="106" customFormat="1" ht="22.5" customHeight="1">
      <c r="A38" s="25" t="s">
        <v>0</v>
      </c>
      <c r="B38" s="103" t="s">
        <v>19</v>
      </c>
      <c r="C38" s="25"/>
      <c r="D38" s="25"/>
      <c r="E38" s="104"/>
      <c r="F38" s="105"/>
      <c r="G38" s="104"/>
      <c r="H38" s="104"/>
      <c r="I38" s="199"/>
      <c r="J38" s="104"/>
      <c r="K38" s="268"/>
      <c r="L38" s="268"/>
      <c r="M38" s="32"/>
    </row>
    <row r="39" spans="1:13" s="56" customFormat="1" ht="22.5" customHeight="1" hidden="1">
      <c r="A39" s="49">
        <v>1</v>
      </c>
      <c r="B39" s="53" t="s">
        <v>75</v>
      </c>
      <c r="C39" s="54"/>
      <c r="D39" s="51"/>
      <c r="E39" s="50">
        <f>E40+E41</f>
        <v>40928.4143</v>
      </c>
      <c r="F39" s="50"/>
      <c r="G39" s="55"/>
      <c r="H39" s="55">
        <v>11908.439999999999</v>
      </c>
      <c r="I39" s="200"/>
      <c r="J39" s="51"/>
      <c r="K39" s="271"/>
      <c r="L39" s="271"/>
      <c r="M39" s="40"/>
    </row>
    <row r="40" spans="1:13" s="56" customFormat="1" ht="22.5" customHeight="1">
      <c r="A40" s="49">
        <v>2</v>
      </c>
      <c r="B40" s="57" t="s">
        <v>13</v>
      </c>
      <c r="C40" s="58" t="s">
        <v>140</v>
      </c>
      <c r="D40" s="51"/>
      <c r="E40" s="37">
        <v>31799.515499999998</v>
      </c>
      <c r="F40" s="37">
        <f>F41+F42</f>
        <v>16795.6307</v>
      </c>
      <c r="G40" s="59"/>
      <c r="H40" s="55">
        <f>H41+H42</f>
        <v>43243.37</v>
      </c>
      <c r="I40" s="201">
        <f>I41+I42</f>
        <v>17116.449999999997</v>
      </c>
      <c r="J40" s="51"/>
      <c r="K40" s="271"/>
      <c r="L40" s="271"/>
      <c r="M40" s="40"/>
    </row>
    <row r="41" spans="1:13" s="56" customFormat="1" ht="22.5" customHeight="1">
      <c r="A41" s="49"/>
      <c r="B41" s="57" t="s">
        <v>76</v>
      </c>
      <c r="C41" s="58" t="s">
        <v>140</v>
      </c>
      <c r="D41" s="51"/>
      <c r="E41" s="37">
        <v>9128.898799999999</v>
      </c>
      <c r="F41" s="184">
        <v>10438.84</v>
      </c>
      <c r="G41" s="59"/>
      <c r="H41" s="55">
        <v>33331.26</v>
      </c>
      <c r="I41" s="185">
        <v>10715.445</v>
      </c>
      <c r="J41" s="51"/>
      <c r="K41" s="271"/>
      <c r="L41" s="271"/>
      <c r="M41" s="40"/>
    </row>
    <row r="42" spans="1:13" s="38" customFormat="1" ht="22.5" customHeight="1">
      <c r="A42" s="36"/>
      <c r="B42" s="57" t="s">
        <v>77</v>
      </c>
      <c r="C42" s="58" t="s">
        <v>140</v>
      </c>
      <c r="D42" s="36"/>
      <c r="E42" s="37">
        <f>E49+E54</f>
        <v>5554.25</v>
      </c>
      <c r="F42" s="186">
        <v>6356.7907</v>
      </c>
      <c r="G42" s="37"/>
      <c r="H42" s="37">
        <v>9912.11</v>
      </c>
      <c r="I42" s="187">
        <v>6401.004999999999</v>
      </c>
      <c r="J42" s="37"/>
      <c r="K42" s="271"/>
      <c r="L42" s="271"/>
      <c r="M42" s="40"/>
    </row>
    <row r="43" spans="1:13" s="38" customFormat="1" ht="22.5" customHeight="1" hidden="1">
      <c r="A43" s="36">
        <v>3</v>
      </c>
      <c r="B43" s="60" t="s">
        <v>78</v>
      </c>
      <c r="C43" s="17" t="s">
        <v>141</v>
      </c>
      <c r="D43" s="36"/>
      <c r="E43" s="37"/>
      <c r="F43" s="37"/>
      <c r="G43" s="37"/>
      <c r="H43" s="37">
        <v>70</v>
      </c>
      <c r="I43" s="202"/>
      <c r="J43" s="37"/>
      <c r="K43" s="271"/>
      <c r="L43" s="271"/>
      <c r="M43" s="32" t="s">
        <v>188</v>
      </c>
    </row>
    <row r="44" spans="1:13" s="46" customFormat="1" ht="22.5" customHeight="1">
      <c r="A44" s="49" t="s">
        <v>1</v>
      </c>
      <c r="B44" s="61" t="s">
        <v>79</v>
      </c>
      <c r="C44" s="17"/>
      <c r="D44" s="36"/>
      <c r="E44" s="48">
        <v>57.51</v>
      </c>
      <c r="F44" s="39"/>
      <c r="G44" s="39"/>
      <c r="H44" s="37"/>
      <c r="I44" s="203"/>
      <c r="J44" s="39"/>
      <c r="K44" s="271"/>
      <c r="L44" s="271"/>
      <c r="M44" s="40"/>
    </row>
    <row r="45" spans="1:13" s="46" customFormat="1" ht="22.5" customHeight="1">
      <c r="A45" s="36"/>
      <c r="B45" s="61" t="s">
        <v>80</v>
      </c>
      <c r="C45" s="62" t="s">
        <v>35</v>
      </c>
      <c r="D45" s="36"/>
      <c r="E45" s="37">
        <f>E51+E56</f>
        <v>31799.54</v>
      </c>
      <c r="F45" s="39"/>
      <c r="G45" s="39"/>
      <c r="H45" s="37"/>
      <c r="I45" s="203"/>
      <c r="J45" s="39"/>
      <c r="K45" s="271"/>
      <c r="L45" s="271"/>
      <c r="M45" s="40"/>
    </row>
    <row r="46" spans="1:13" s="46" customFormat="1" ht="23.25" customHeight="1" hidden="1">
      <c r="A46" s="85">
        <v>1</v>
      </c>
      <c r="B46" s="124" t="s">
        <v>81</v>
      </c>
      <c r="C46" s="17" t="s">
        <v>35</v>
      </c>
      <c r="D46" s="85"/>
      <c r="E46" s="31">
        <v>250.4</v>
      </c>
      <c r="F46" s="31">
        <f>F50+F54</f>
        <v>1799.8</v>
      </c>
      <c r="G46" s="110"/>
      <c r="H46" s="6">
        <v>5609.9800000000005</v>
      </c>
      <c r="I46" s="191">
        <f>I50</f>
        <v>1831.7</v>
      </c>
      <c r="J46" s="110"/>
      <c r="K46" s="268">
        <f>I46/H46*100</f>
        <v>32.65074028784416</v>
      </c>
      <c r="L46" s="268"/>
      <c r="M46" s="40"/>
    </row>
    <row r="47" spans="1:13" s="46" customFormat="1" ht="19.5" customHeight="1" hidden="1">
      <c r="A47" s="85"/>
      <c r="B47" s="124" t="s">
        <v>82</v>
      </c>
      <c r="C47" s="17" t="s">
        <v>142</v>
      </c>
      <c r="D47" s="85"/>
      <c r="E47" s="31"/>
      <c r="F47" s="126"/>
      <c r="G47" s="110"/>
      <c r="H47" s="127">
        <v>59.41421573695449</v>
      </c>
      <c r="I47" s="204"/>
      <c r="J47" s="110"/>
      <c r="K47" s="268">
        <f aca="true" t="shared" si="1" ref="K47:K112">I47/H47*100</f>
        <v>0</v>
      </c>
      <c r="L47" s="268" t="e">
        <f>I47/F47*100</f>
        <v>#DIV/0!</v>
      </c>
      <c r="M47" s="40"/>
    </row>
    <row r="48" spans="1:13" s="46" customFormat="1" ht="19.5" customHeight="1" hidden="1">
      <c r="A48" s="85"/>
      <c r="B48" s="74" t="s">
        <v>83</v>
      </c>
      <c r="C48" s="58" t="s">
        <v>140</v>
      </c>
      <c r="D48" s="85"/>
      <c r="E48" s="31"/>
      <c r="F48" s="6"/>
      <c r="G48" s="110"/>
      <c r="H48" s="31">
        <v>33331.256199999996</v>
      </c>
      <c r="I48" s="204"/>
      <c r="J48" s="110"/>
      <c r="K48" s="268">
        <f t="shared" si="1"/>
        <v>0</v>
      </c>
      <c r="L48" s="268" t="e">
        <f>I48/F48*100</f>
        <v>#DIV/0!</v>
      </c>
      <c r="M48" s="40"/>
    </row>
    <row r="49" spans="1:13" s="46" customFormat="1" ht="20.25" customHeight="1" hidden="1">
      <c r="A49" s="85"/>
      <c r="B49" s="124" t="s">
        <v>84</v>
      </c>
      <c r="C49" s="17" t="s">
        <v>35</v>
      </c>
      <c r="D49" s="31">
        <v>1739.48</v>
      </c>
      <c r="E49" s="110">
        <v>1780</v>
      </c>
      <c r="F49" s="31"/>
      <c r="G49" s="110"/>
      <c r="H49" s="6">
        <v>500</v>
      </c>
      <c r="I49" s="191"/>
      <c r="J49" s="110"/>
      <c r="K49" s="268">
        <f t="shared" si="1"/>
        <v>0</v>
      </c>
      <c r="L49" s="268" t="e">
        <f>I49/F49*100</f>
        <v>#DIV/0!</v>
      </c>
      <c r="M49" s="40"/>
    </row>
    <row r="50" spans="1:13" s="46" customFormat="1" ht="24.75" customHeight="1">
      <c r="A50" s="85" t="s">
        <v>204</v>
      </c>
      <c r="B50" s="74" t="s">
        <v>85</v>
      </c>
      <c r="C50" s="58" t="s">
        <v>35</v>
      </c>
      <c r="D50" s="85"/>
      <c r="E50" s="31">
        <v>58</v>
      </c>
      <c r="F50" s="31">
        <v>1799.8</v>
      </c>
      <c r="G50" s="110"/>
      <c r="H50" s="31">
        <v>1834.6999999999998</v>
      </c>
      <c r="I50" s="191">
        <v>1831.7</v>
      </c>
      <c r="J50" s="110"/>
      <c r="K50" s="268">
        <f t="shared" si="1"/>
        <v>99.83648552896932</v>
      </c>
      <c r="L50" s="268">
        <f>I50/F50*100</f>
        <v>101.7724191576842</v>
      </c>
      <c r="M50" s="40"/>
    </row>
    <row r="51" spans="1:13" s="46" customFormat="1" ht="25.5" customHeight="1">
      <c r="A51" s="85"/>
      <c r="B51" s="74" t="s">
        <v>82</v>
      </c>
      <c r="C51" s="58" t="s">
        <v>142</v>
      </c>
      <c r="D51" s="85"/>
      <c r="E51" s="31">
        <v>10325.74</v>
      </c>
      <c r="F51" s="110">
        <v>58</v>
      </c>
      <c r="G51" s="110"/>
      <c r="H51" s="125">
        <v>59.78311985610727</v>
      </c>
      <c r="I51" s="191">
        <v>58.5</v>
      </c>
      <c r="J51" s="110"/>
      <c r="K51" s="268">
        <f t="shared" si="1"/>
        <v>97.853708773989</v>
      </c>
      <c r="L51" s="268">
        <f>I51/F51*100</f>
        <v>100.86206896551724</v>
      </c>
      <c r="M51" s="40"/>
    </row>
    <row r="52" spans="1:13" s="46" customFormat="1" ht="23.25" customHeight="1">
      <c r="A52" s="85"/>
      <c r="B52" s="74" t="s">
        <v>83</v>
      </c>
      <c r="C52" s="58" t="s">
        <v>140</v>
      </c>
      <c r="D52" s="85"/>
      <c r="E52" s="31">
        <v>100.4</v>
      </c>
      <c r="F52" s="31">
        <v>10438.84</v>
      </c>
      <c r="G52" s="110"/>
      <c r="H52" s="31">
        <v>10968.409</v>
      </c>
      <c r="I52" s="191">
        <v>10715.45</v>
      </c>
      <c r="J52" s="110"/>
      <c r="K52" s="268">
        <f t="shared" si="1"/>
        <v>97.69374938516609</v>
      </c>
      <c r="L52" s="268">
        <f>I52/F52*100</f>
        <v>102.64981549674101</v>
      </c>
      <c r="M52" s="40"/>
    </row>
    <row r="53" spans="1:13" s="46" customFormat="1" ht="23.25" customHeight="1" hidden="1">
      <c r="A53" s="85"/>
      <c r="B53" s="124" t="s">
        <v>84</v>
      </c>
      <c r="C53" s="17" t="s">
        <v>35</v>
      </c>
      <c r="D53" s="85"/>
      <c r="E53" s="31"/>
      <c r="F53" s="126"/>
      <c r="G53" s="110"/>
      <c r="H53" s="128">
        <v>250</v>
      </c>
      <c r="I53" s="204"/>
      <c r="J53" s="110"/>
      <c r="K53" s="268">
        <f t="shared" si="1"/>
        <v>0</v>
      </c>
      <c r="L53" s="268" t="e">
        <f>I53/F53*100</f>
        <v>#DIV/0!</v>
      </c>
      <c r="M53" s="40"/>
    </row>
    <row r="54" spans="1:13" s="46" customFormat="1" ht="32.25" customHeight="1" hidden="1">
      <c r="A54" s="85" t="s">
        <v>205</v>
      </c>
      <c r="B54" s="74" t="s">
        <v>86</v>
      </c>
      <c r="C54" s="58" t="s">
        <v>35</v>
      </c>
      <c r="D54" s="85"/>
      <c r="E54" s="31">
        <v>3774.25</v>
      </c>
      <c r="F54" s="110"/>
      <c r="G54" s="110"/>
      <c r="H54" s="6">
        <v>3775.2799999999997</v>
      </c>
      <c r="I54" s="205"/>
      <c r="J54" s="110"/>
      <c r="K54" s="268">
        <f t="shared" si="1"/>
        <v>0</v>
      </c>
      <c r="L54" s="268" t="e">
        <f>I54/F54*100</f>
        <v>#DIV/0!</v>
      </c>
      <c r="M54" s="40"/>
    </row>
    <row r="55" spans="1:13" s="46" customFormat="1" ht="32.25" customHeight="1" hidden="1">
      <c r="A55" s="85"/>
      <c r="B55" s="74" t="s">
        <v>82</v>
      </c>
      <c r="C55" s="58" t="s">
        <v>142</v>
      </c>
      <c r="D55" s="85"/>
      <c r="E55" s="6">
        <v>57.42</v>
      </c>
      <c r="F55" s="110"/>
      <c r="G55" s="110"/>
      <c r="H55" s="31">
        <v>59.23493674641351</v>
      </c>
      <c r="I55" s="205"/>
      <c r="J55" s="110"/>
      <c r="K55" s="268">
        <f t="shared" si="1"/>
        <v>0</v>
      </c>
      <c r="L55" s="268" t="e">
        <f>I55/F55*100</f>
        <v>#DIV/0!</v>
      </c>
      <c r="M55" s="40"/>
    </row>
    <row r="56" spans="1:13" s="46" customFormat="1" ht="22.5" customHeight="1" hidden="1">
      <c r="A56" s="85"/>
      <c r="B56" s="74" t="s">
        <v>83</v>
      </c>
      <c r="C56" s="58" t="s">
        <v>140</v>
      </c>
      <c r="D56" s="85"/>
      <c r="E56" s="31">
        <v>21473.8</v>
      </c>
      <c r="F56" s="31"/>
      <c r="G56" s="110"/>
      <c r="H56" s="31">
        <v>22362.8472</v>
      </c>
      <c r="I56" s="191"/>
      <c r="J56" s="110"/>
      <c r="K56" s="268">
        <f t="shared" si="1"/>
        <v>0</v>
      </c>
      <c r="L56" s="268" t="e">
        <f>I56/F56*100</f>
        <v>#DIV/0!</v>
      </c>
      <c r="M56" s="40"/>
    </row>
    <row r="57" spans="1:13" s="46" customFormat="1" ht="22.5" customHeight="1" hidden="1">
      <c r="A57" s="85"/>
      <c r="B57" s="124" t="s">
        <v>87</v>
      </c>
      <c r="C57" s="17" t="s">
        <v>35</v>
      </c>
      <c r="D57" s="85"/>
      <c r="E57" s="31"/>
      <c r="F57" s="31"/>
      <c r="G57" s="110"/>
      <c r="H57" s="127">
        <v>250</v>
      </c>
      <c r="I57" s="206"/>
      <c r="J57" s="110"/>
      <c r="K57" s="268">
        <f t="shared" si="1"/>
        <v>0</v>
      </c>
      <c r="L57" s="268" t="e">
        <f>I57/F57*100</f>
        <v>#DIV/0!</v>
      </c>
      <c r="M57" s="40"/>
    </row>
    <row r="58" spans="1:13" s="46" customFormat="1" ht="27.75" customHeight="1" hidden="1">
      <c r="A58" s="85">
        <v>2</v>
      </c>
      <c r="B58" s="74" t="s">
        <v>88</v>
      </c>
      <c r="C58" s="58"/>
      <c r="D58" s="85"/>
      <c r="E58" s="110">
        <v>100</v>
      </c>
      <c r="F58" s="31">
        <v>1729.8</v>
      </c>
      <c r="G58" s="110"/>
      <c r="H58" s="6">
        <v>2832.0299999999997</v>
      </c>
      <c r="I58" s="191">
        <f>I62</f>
        <v>1803.1</v>
      </c>
      <c r="J58" s="110"/>
      <c r="K58" s="268">
        <f t="shared" si="1"/>
        <v>63.66811086040756</v>
      </c>
      <c r="L58" s="268"/>
      <c r="M58" s="40"/>
    </row>
    <row r="59" spans="1:13" s="38" customFormat="1" ht="22.5" customHeight="1" hidden="1">
      <c r="A59" s="85"/>
      <c r="B59" s="74" t="s">
        <v>82</v>
      </c>
      <c r="C59" s="58" t="s">
        <v>142</v>
      </c>
      <c r="D59" s="85"/>
      <c r="E59" s="31">
        <v>2671.7</v>
      </c>
      <c r="F59" s="31"/>
      <c r="G59" s="31"/>
      <c r="H59" s="130">
        <v>35</v>
      </c>
      <c r="I59" s="191"/>
      <c r="J59" s="31"/>
      <c r="K59" s="268">
        <f t="shared" si="1"/>
        <v>0</v>
      </c>
      <c r="L59" s="268" t="e">
        <f>I59/F59*100</f>
        <v>#DIV/0!</v>
      </c>
      <c r="M59" s="40"/>
    </row>
    <row r="60" spans="1:13" s="46" customFormat="1" ht="22.5" customHeight="1" hidden="1">
      <c r="A60" s="85"/>
      <c r="B60" s="74" t="s">
        <v>83</v>
      </c>
      <c r="C60" s="58" t="s">
        <v>140</v>
      </c>
      <c r="D60" s="85"/>
      <c r="E60" s="6">
        <v>34.17</v>
      </c>
      <c r="F60" s="31"/>
      <c r="G60" s="31"/>
      <c r="H60" s="6">
        <v>9912.105</v>
      </c>
      <c r="I60" s="204"/>
      <c r="J60" s="6"/>
      <c r="K60" s="268">
        <f t="shared" si="1"/>
        <v>0</v>
      </c>
      <c r="L60" s="268" t="e">
        <f>I60/F60*100</f>
        <v>#DIV/0!</v>
      </c>
      <c r="M60" s="40"/>
    </row>
    <row r="61" spans="1:13" s="46" customFormat="1" ht="22.5" customHeight="1" hidden="1">
      <c r="A61" s="85"/>
      <c r="B61" s="74" t="s">
        <v>89</v>
      </c>
      <c r="C61" s="58" t="s">
        <v>35</v>
      </c>
      <c r="D61" s="85"/>
      <c r="E61" s="31">
        <v>9128.9</v>
      </c>
      <c r="F61" s="31"/>
      <c r="G61" s="110"/>
      <c r="H61" s="6">
        <v>555.01</v>
      </c>
      <c r="I61" s="204"/>
      <c r="J61" s="31"/>
      <c r="K61" s="268">
        <f t="shared" si="1"/>
        <v>0</v>
      </c>
      <c r="L61" s="268" t="e">
        <f>I61/F61*100</f>
        <v>#DIV/0!</v>
      </c>
      <c r="M61" s="40"/>
    </row>
    <row r="62" spans="1:13" s="46" customFormat="1" ht="22.5" customHeight="1">
      <c r="A62" s="85" t="s">
        <v>194</v>
      </c>
      <c r="B62" s="74" t="s">
        <v>90</v>
      </c>
      <c r="C62" s="58" t="s">
        <v>35</v>
      </c>
      <c r="D62" s="31">
        <v>1686.92</v>
      </c>
      <c r="E62" s="31">
        <v>1716.1</v>
      </c>
      <c r="F62" s="31">
        <v>1821.43</v>
      </c>
      <c r="G62" s="110"/>
      <c r="H62" s="125">
        <v>1742.9499999999998</v>
      </c>
      <c r="I62" s="207">
        <v>1803.1</v>
      </c>
      <c r="J62" s="31"/>
      <c r="K62" s="268">
        <f t="shared" si="1"/>
        <v>103.45104564101094</v>
      </c>
      <c r="L62" s="268">
        <f>I62/F62*100</f>
        <v>98.99364784811932</v>
      </c>
      <c r="M62" s="40"/>
    </row>
    <row r="63" spans="1:13" s="46" customFormat="1" ht="22.5" customHeight="1">
      <c r="A63" s="85"/>
      <c r="B63" s="74" t="s">
        <v>91</v>
      </c>
      <c r="C63" s="75" t="s">
        <v>142</v>
      </c>
      <c r="D63" s="85"/>
      <c r="E63" s="31">
        <v>33.6</v>
      </c>
      <c r="F63" s="31">
        <v>34.9</v>
      </c>
      <c r="G63" s="110"/>
      <c r="H63" s="125">
        <v>34.66</v>
      </c>
      <c r="I63" s="207">
        <v>35.5</v>
      </c>
      <c r="J63" s="31"/>
      <c r="K63" s="268">
        <f t="shared" si="1"/>
        <v>102.42354298903635</v>
      </c>
      <c r="L63" s="268">
        <f>I63/F63*100</f>
        <v>101.71919770773638</v>
      </c>
      <c r="M63" s="40"/>
    </row>
    <row r="64" spans="1:13" s="46" customFormat="1" ht="13.5">
      <c r="A64" s="85"/>
      <c r="B64" s="74" t="s">
        <v>83</v>
      </c>
      <c r="C64" s="58" t="s">
        <v>140</v>
      </c>
      <c r="D64" s="85"/>
      <c r="E64" s="31">
        <v>5766.2</v>
      </c>
      <c r="F64" s="31">
        <v>6356.8</v>
      </c>
      <c r="G64" s="110"/>
      <c r="H64" s="31">
        <v>6041.064699999999</v>
      </c>
      <c r="I64" s="191">
        <v>6401.01</v>
      </c>
      <c r="J64" s="31"/>
      <c r="K64" s="268">
        <f t="shared" si="1"/>
        <v>105.9583089715957</v>
      </c>
      <c r="L64" s="268">
        <f>I64/F64*100</f>
        <v>100.69547571104958</v>
      </c>
      <c r="M64" s="40"/>
    </row>
    <row r="65" spans="1:13" s="46" customFormat="1" ht="13.5" hidden="1">
      <c r="A65" s="85"/>
      <c r="B65" s="74" t="s">
        <v>89</v>
      </c>
      <c r="C65" s="58" t="s">
        <v>35</v>
      </c>
      <c r="D65" s="85"/>
      <c r="E65" s="31">
        <v>794.8</v>
      </c>
      <c r="F65" s="31">
        <v>440</v>
      </c>
      <c r="G65" s="110"/>
      <c r="H65" s="31">
        <v>440</v>
      </c>
      <c r="I65" s="191"/>
      <c r="J65" s="31"/>
      <c r="K65" s="268">
        <f t="shared" si="1"/>
        <v>0</v>
      </c>
      <c r="L65" s="268">
        <f>I65/F65*100</f>
        <v>0</v>
      </c>
      <c r="M65" s="40"/>
    </row>
    <row r="66" spans="1:13" s="46" customFormat="1" ht="13.5" hidden="1">
      <c r="A66" s="85" t="s">
        <v>200</v>
      </c>
      <c r="B66" s="74" t="s">
        <v>92</v>
      </c>
      <c r="C66" s="58" t="s">
        <v>35</v>
      </c>
      <c r="D66" s="85"/>
      <c r="E66" s="6">
        <v>34.96</v>
      </c>
      <c r="F66" s="31"/>
      <c r="G66" s="110"/>
      <c r="H66" s="31">
        <v>804.0799999999999</v>
      </c>
      <c r="I66" s="191"/>
      <c r="J66" s="31"/>
      <c r="K66" s="268">
        <f t="shared" si="1"/>
        <v>0</v>
      </c>
      <c r="L66" s="268" t="e">
        <f>I66/F66*100</f>
        <v>#DIV/0!</v>
      </c>
      <c r="M66" s="40"/>
    </row>
    <row r="67" spans="1:13" s="46" customFormat="1" ht="22.5" customHeight="1" hidden="1">
      <c r="A67" s="85"/>
      <c r="B67" s="74" t="s">
        <v>82</v>
      </c>
      <c r="C67" s="58" t="s">
        <v>142</v>
      </c>
      <c r="D67" s="85"/>
      <c r="E67" s="31">
        <v>2778.6</v>
      </c>
      <c r="F67" s="31"/>
      <c r="G67" s="110"/>
      <c r="H67" s="31">
        <v>35.65</v>
      </c>
      <c r="I67" s="195"/>
      <c r="J67" s="31"/>
      <c r="K67" s="268">
        <f t="shared" si="1"/>
        <v>0</v>
      </c>
      <c r="L67" s="268" t="e">
        <f>I67/F67*100</f>
        <v>#DIV/0!</v>
      </c>
      <c r="M67" s="40"/>
    </row>
    <row r="68" spans="1:13" s="46" customFormat="1" ht="22.5" customHeight="1" hidden="1">
      <c r="A68" s="85"/>
      <c r="B68" s="74" t="s">
        <v>83</v>
      </c>
      <c r="C68" s="58" t="s">
        <v>140</v>
      </c>
      <c r="D68" s="85"/>
      <c r="E68" s="31">
        <v>220</v>
      </c>
      <c r="F68" s="31"/>
      <c r="G68" s="110"/>
      <c r="H68" s="31">
        <v>2866.5451999999996</v>
      </c>
      <c r="I68" s="195"/>
      <c r="J68" s="31"/>
      <c r="K68" s="268">
        <f t="shared" si="1"/>
        <v>0</v>
      </c>
      <c r="L68" s="268" t="e">
        <f>I68/F68*100</f>
        <v>#DIV/0!</v>
      </c>
      <c r="M68" s="40"/>
    </row>
    <row r="69" spans="1:13" s="46" customFormat="1" ht="22.5" customHeight="1">
      <c r="A69" s="85" t="s">
        <v>206</v>
      </c>
      <c r="B69" s="74" t="s">
        <v>93</v>
      </c>
      <c r="C69" s="58" t="s">
        <v>35</v>
      </c>
      <c r="D69" s="85"/>
      <c r="E69" s="31">
        <v>32</v>
      </c>
      <c r="F69" s="125">
        <v>220</v>
      </c>
      <c r="G69" s="110"/>
      <c r="H69" s="31">
        <v>285</v>
      </c>
      <c r="I69" s="191">
        <v>312</v>
      </c>
      <c r="J69" s="31"/>
      <c r="K69" s="268">
        <f t="shared" si="1"/>
        <v>109.47368421052633</v>
      </c>
      <c r="L69" s="268">
        <f>I69/F69*100</f>
        <v>141.8181818181818</v>
      </c>
      <c r="M69" s="40"/>
    </row>
    <row r="70" spans="1:13" s="46" customFormat="1" ht="22.5" customHeight="1">
      <c r="A70" s="85"/>
      <c r="B70" s="74" t="s">
        <v>82</v>
      </c>
      <c r="C70" s="58" t="s">
        <v>142</v>
      </c>
      <c r="D70" s="85"/>
      <c r="E70" s="31">
        <v>704</v>
      </c>
      <c r="F70" s="31">
        <v>32</v>
      </c>
      <c r="G70" s="110"/>
      <c r="H70" s="131">
        <v>32</v>
      </c>
      <c r="I70" s="195">
        <v>30</v>
      </c>
      <c r="J70" s="31"/>
      <c r="K70" s="268">
        <f t="shared" si="1"/>
        <v>93.75</v>
      </c>
      <c r="L70" s="268">
        <f>I70/F70*100</f>
        <v>93.75</v>
      </c>
      <c r="M70" s="40"/>
    </row>
    <row r="71" spans="1:13" s="38" customFormat="1" ht="22.5" customHeight="1">
      <c r="A71" s="85"/>
      <c r="B71" s="74" t="s">
        <v>83</v>
      </c>
      <c r="C71" s="58" t="s">
        <v>140</v>
      </c>
      <c r="D71" s="85"/>
      <c r="E71" s="31">
        <v>2378.4</v>
      </c>
      <c r="F71" s="31">
        <v>704</v>
      </c>
      <c r="G71" s="31"/>
      <c r="H71" s="31">
        <v>912</v>
      </c>
      <c r="I71" s="191">
        <f>I70*I69/10</f>
        <v>936</v>
      </c>
      <c r="J71" s="31"/>
      <c r="K71" s="268">
        <f t="shared" si="1"/>
        <v>102.63157894736842</v>
      </c>
      <c r="L71" s="268">
        <f>I71/F71*100</f>
        <v>132.95454545454547</v>
      </c>
      <c r="M71" s="40"/>
    </row>
    <row r="72" spans="1:13" s="46" customFormat="1" ht="22.5" customHeight="1" hidden="1">
      <c r="A72" s="85"/>
      <c r="B72" s="74" t="s">
        <v>94</v>
      </c>
      <c r="C72" s="58" t="s">
        <v>35</v>
      </c>
      <c r="D72" s="85"/>
      <c r="E72" s="31">
        <v>26.72</v>
      </c>
      <c r="F72" s="6">
        <v>186.38</v>
      </c>
      <c r="G72" s="110"/>
      <c r="H72" s="31">
        <v>115.01</v>
      </c>
      <c r="I72" s="192"/>
      <c r="J72" s="6"/>
      <c r="K72" s="268"/>
      <c r="L72" s="268">
        <f>I72/F72*100</f>
        <v>0</v>
      </c>
      <c r="M72" s="40"/>
    </row>
    <row r="73" spans="1:13" s="46" customFormat="1" ht="22.5" customHeight="1" hidden="1">
      <c r="A73" s="85">
        <v>3</v>
      </c>
      <c r="B73" s="74" t="s">
        <v>95</v>
      </c>
      <c r="C73" s="58"/>
      <c r="D73" s="85"/>
      <c r="E73" s="31">
        <v>6355.4</v>
      </c>
      <c r="F73" s="31">
        <v>2153.23</v>
      </c>
      <c r="G73" s="110"/>
      <c r="H73" s="31">
        <v>2599.47</v>
      </c>
      <c r="I73" s="191">
        <f>I76</f>
        <v>2099.2</v>
      </c>
      <c r="J73" s="31"/>
      <c r="K73" s="268">
        <f t="shared" si="1"/>
        <v>80.75492311894348</v>
      </c>
      <c r="L73" s="268"/>
      <c r="M73" s="40"/>
    </row>
    <row r="74" spans="1:13" s="46" customFormat="1" ht="22.5" customHeight="1" hidden="1">
      <c r="A74" s="85"/>
      <c r="B74" s="74" t="s">
        <v>82</v>
      </c>
      <c r="C74" s="58" t="s">
        <v>142</v>
      </c>
      <c r="D74" s="31">
        <v>1806.7</v>
      </c>
      <c r="E74" s="31">
        <v>1873</v>
      </c>
      <c r="F74" s="31"/>
      <c r="G74" s="110"/>
      <c r="H74" s="31">
        <v>26.703966577802397</v>
      </c>
      <c r="I74" s="191"/>
      <c r="J74" s="31"/>
      <c r="K74" s="268">
        <f t="shared" si="1"/>
        <v>0</v>
      </c>
      <c r="L74" s="268" t="e">
        <f>I74/F74*100</f>
        <v>#DIV/0!</v>
      </c>
      <c r="M74" s="40"/>
    </row>
    <row r="75" spans="1:13" s="46" customFormat="1" ht="22.5" customHeight="1" hidden="1">
      <c r="A75" s="85"/>
      <c r="B75" s="74" t="s">
        <v>83</v>
      </c>
      <c r="C75" s="58" t="s">
        <v>140</v>
      </c>
      <c r="D75" s="85"/>
      <c r="E75" s="31">
        <v>26.72</v>
      </c>
      <c r="F75" s="31"/>
      <c r="G75" s="110"/>
      <c r="H75" s="31">
        <v>6941.615999999999</v>
      </c>
      <c r="I75" s="191"/>
      <c r="J75" s="31"/>
      <c r="K75" s="268">
        <f t="shared" si="1"/>
        <v>0</v>
      </c>
      <c r="L75" s="268" t="e">
        <f>I75/F75*100</f>
        <v>#DIV/0!</v>
      </c>
      <c r="M75" s="40"/>
    </row>
    <row r="76" spans="1:13" s="46" customFormat="1" ht="22.5" customHeight="1">
      <c r="A76" s="85" t="s">
        <v>207</v>
      </c>
      <c r="B76" s="74" t="s">
        <v>96</v>
      </c>
      <c r="C76" s="58"/>
      <c r="D76" s="85"/>
      <c r="E76" s="31">
        <v>5004.6</v>
      </c>
      <c r="F76" s="31">
        <v>2098.3</v>
      </c>
      <c r="G76" s="110"/>
      <c r="H76" s="6">
        <v>2108.7</v>
      </c>
      <c r="I76" s="191">
        <v>2099.2</v>
      </c>
      <c r="J76" s="31"/>
      <c r="K76" s="268">
        <f t="shared" si="1"/>
        <v>99.54948546497843</v>
      </c>
      <c r="L76" s="268">
        <f>I76/F76*100</f>
        <v>100.04289186484294</v>
      </c>
      <c r="M76" s="40"/>
    </row>
    <row r="77" spans="1:13" s="46" customFormat="1" ht="13.5">
      <c r="A77" s="85"/>
      <c r="B77" s="74" t="s">
        <v>82</v>
      </c>
      <c r="C77" s="58" t="s">
        <v>142</v>
      </c>
      <c r="D77" s="85"/>
      <c r="E77" s="6">
        <v>505.4</v>
      </c>
      <c r="F77" s="31">
        <v>26.71</v>
      </c>
      <c r="G77" s="110"/>
      <c r="H77" s="31">
        <v>26.602925973348505</v>
      </c>
      <c r="I77" s="191">
        <v>26.6</v>
      </c>
      <c r="J77" s="31"/>
      <c r="K77" s="268">
        <f t="shared" si="1"/>
        <v>99.98900131003847</v>
      </c>
      <c r="L77" s="268">
        <f>I77/F77*100</f>
        <v>99.58816922500937</v>
      </c>
      <c r="M77" s="40"/>
    </row>
    <row r="78" spans="1:13" s="46" customFormat="1" ht="22.5" customHeight="1">
      <c r="A78" s="85"/>
      <c r="B78" s="74" t="s">
        <v>83</v>
      </c>
      <c r="C78" s="58" t="s">
        <v>140</v>
      </c>
      <c r="D78" s="85"/>
      <c r="E78" s="31">
        <v>26.72</v>
      </c>
      <c r="F78" s="31">
        <v>5588.2</v>
      </c>
      <c r="G78" s="110"/>
      <c r="H78" s="31">
        <v>5609.758999999999</v>
      </c>
      <c r="I78" s="191">
        <f>I77*I76/10</f>
        <v>5583.872</v>
      </c>
      <c r="J78" s="31"/>
      <c r="K78" s="268">
        <f t="shared" si="1"/>
        <v>99.53853632571384</v>
      </c>
      <c r="L78" s="268">
        <f>I78/F78*100</f>
        <v>99.92255108979636</v>
      </c>
      <c r="M78" s="40"/>
    </row>
    <row r="79" spans="1:13" s="46" customFormat="1" ht="22.5" customHeight="1" hidden="1">
      <c r="A79" s="85" t="s">
        <v>208</v>
      </c>
      <c r="B79" s="74" t="s">
        <v>97</v>
      </c>
      <c r="C79" s="58"/>
      <c r="D79" s="85"/>
      <c r="E79" s="31">
        <v>1350.8</v>
      </c>
      <c r="F79" s="31"/>
      <c r="G79" s="110"/>
      <c r="H79" s="31">
        <v>490.77</v>
      </c>
      <c r="I79" s="191"/>
      <c r="J79" s="31"/>
      <c r="K79" s="268">
        <f t="shared" si="1"/>
        <v>0</v>
      </c>
      <c r="L79" s="268" t="e">
        <f>I79/F79*100</f>
        <v>#DIV/0!</v>
      </c>
      <c r="M79" s="40"/>
    </row>
    <row r="80" spans="1:13" s="38" customFormat="1" ht="22.5" customHeight="1" hidden="1">
      <c r="A80" s="85"/>
      <c r="B80" s="74" t="s">
        <v>82</v>
      </c>
      <c r="C80" s="58" t="s">
        <v>142</v>
      </c>
      <c r="D80" s="85"/>
      <c r="E80" s="132">
        <v>297.76</v>
      </c>
      <c r="F80" s="31"/>
      <c r="G80" s="131"/>
      <c r="H80" s="6">
        <v>27.2</v>
      </c>
      <c r="I80" s="191"/>
      <c r="J80" s="31"/>
      <c r="K80" s="268">
        <f t="shared" si="1"/>
        <v>0</v>
      </c>
      <c r="L80" s="268" t="e">
        <f>I80/F80*100</f>
        <v>#DIV/0!</v>
      </c>
      <c r="M80" s="40"/>
    </row>
    <row r="81" spans="1:13" s="46" customFormat="1" ht="22.5" customHeight="1" hidden="1">
      <c r="A81" s="85"/>
      <c r="B81" s="74" t="s">
        <v>83</v>
      </c>
      <c r="C81" s="58" t="s">
        <v>140</v>
      </c>
      <c r="D81" s="85"/>
      <c r="E81" s="6">
        <v>13</v>
      </c>
      <c r="F81" s="6"/>
      <c r="G81" s="6"/>
      <c r="H81" s="133">
        <v>1331.857</v>
      </c>
      <c r="I81" s="195"/>
      <c r="J81" s="6"/>
      <c r="K81" s="268">
        <f t="shared" si="1"/>
        <v>0</v>
      </c>
      <c r="L81" s="268" t="e">
        <f>I81/F81*100</f>
        <v>#DIV/0!</v>
      </c>
      <c r="M81" s="40"/>
    </row>
    <row r="82" spans="1:13" s="46" customFormat="1" ht="22.5" customHeight="1" hidden="1">
      <c r="A82" s="85">
        <v>4</v>
      </c>
      <c r="B82" s="74" t="s">
        <v>98</v>
      </c>
      <c r="C82" s="58" t="s">
        <v>35</v>
      </c>
      <c r="D82" s="85"/>
      <c r="E82" s="131">
        <v>387.1</v>
      </c>
      <c r="F82" s="131">
        <v>97.8</v>
      </c>
      <c r="G82" s="131"/>
      <c r="H82" s="143">
        <v>144.5</v>
      </c>
      <c r="I82" s="207">
        <f>I85</f>
        <v>114.8</v>
      </c>
      <c r="J82" s="131"/>
      <c r="K82" s="268">
        <f t="shared" si="1"/>
        <v>79.44636678200692</v>
      </c>
      <c r="L82" s="268"/>
      <c r="M82" s="40"/>
    </row>
    <row r="83" spans="1:13" s="46" customFormat="1" ht="22.5" customHeight="1" hidden="1">
      <c r="A83" s="85"/>
      <c r="B83" s="74" t="s">
        <v>82</v>
      </c>
      <c r="C83" s="58" t="s">
        <v>142</v>
      </c>
      <c r="D83" s="31">
        <v>273.1</v>
      </c>
      <c r="E83" s="131">
        <v>242.5</v>
      </c>
      <c r="F83" s="131"/>
      <c r="G83" s="131"/>
      <c r="H83" s="143">
        <v>13.000000000000004</v>
      </c>
      <c r="I83" s="207"/>
      <c r="J83" s="131"/>
      <c r="K83" s="268">
        <f t="shared" si="1"/>
        <v>0</v>
      </c>
      <c r="L83" s="268" t="e">
        <f>I83/F83*100</f>
        <v>#DIV/0!</v>
      </c>
      <c r="M83" s="40"/>
    </row>
    <row r="84" spans="1:13" s="46" customFormat="1" ht="22.5" customHeight="1" hidden="1">
      <c r="A84" s="85"/>
      <c r="B84" s="74" t="s">
        <v>83</v>
      </c>
      <c r="C84" s="58" t="s">
        <v>140</v>
      </c>
      <c r="D84" s="31"/>
      <c r="E84" s="131"/>
      <c r="F84" s="31"/>
      <c r="G84" s="131"/>
      <c r="H84" s="143">
        <v>187.85000000000005</v>
      </c>
      <c r="I84" s="208"/>
      <c r="J84" s="131"/>
      <c r="K84" s="268">
        <f t="shared" si="1"/>
        <v>0</v>
      </c>
      <c r="L84" s="268" t="e">
        <f>I84/F84*100</f>
        <v>#DIV/0!</v>
      </c>
      <c r="M84" s="40"/>
    </row>
    <row r="85" spans="1:13" s="46" customFormat="1" ht="22.5" customHeight="1">
      <c r="A85" s="85" t="s">
        <v>209</v>
      </c>
      <c r="B85" s="74" t="s">
        <v>99</v>
      </c>
      <c r="C85" s="58" t="s">
        <v>35</v>
      </c>
      <c r="D85" s="85"/>
      <c r="E85" s="131" t="e">
        <f>E83*#REF!/10</f>
        <v>#REF!</v>
      </c>
      <c r="F85" s="131">
        <v>136</v>
      </c>
      <c r="G85" s="131"/>
      <c r="H85" s="143">
        <v>118</v>
      </c>
      <c r="I85" s="207">
        <v>114.8</v>
      </c>
      <c r="J85" s="131"/>
      <c r="K85" s="268">
        <f t="shared" si="1"/>
        <v>97.28813559322033</v>
      </c>
      <c r="L85" s="268">
        <f>I85/F85*100</f>
        <v>84.41176470588235</v>
      </c>
      <c r="M85" s="40"/>
    </row>
    <row r="86" spans="1:13" s="46" customFormat="1" ht="22.5" customHeight="1">
      <c r="A86" s="36"/>
      <c r="B86" s="57" t="s">
        <v>82</v>
      </c>
      <c r="C86" s="58" t="s">
        <v>142</v>
      </c>
      <c r="D86" s="37">
        <v>2271.32</v>
      </c>
      <c r="E86" s="67">
        <v>2433.32</v>
      </c>
      <c r="F86" s="69">
        <v>13</v>
      </c>
      <c r="G86" s="67"/>
      <c r="H86" s="37">
        <v>13</v>
      </c>
      <c r="I86" s="209">
        <v>13</v>
      </c>
      <c r="J86" s="37"/>
      <c r="K86" s="271">
        <f t="shared" si="1"/>
        <v>100</v>
      </c>
      <c r="L86" s="271">
        <f>I86/F86*100</f>
        <v>100</v>
      </c>
      <c r="M86" s="40"/>
    </row>
    <row r="87" spans="1:13" s="70" customFormat="1" ht="22.5" customHeight="1">
      <c r="A87" s="36"/>
      <c r="B87" s="57" t="s">
        <v>83</v>
      </c>
      <c r="C87" s="58" t="s">
        <v>140</v>
      </c>
      <c r="D87" s="36"/>
      <c r="E87" s="37">
        <v>38</v>
      </c>
      <c r="F87" s="37">
        <v>176.8</v>
      </c>
      <c r="G87" s="37"/>
      <c r="H87" s="39">
        <v>153.4</v>
      </c>
      <c r="I87" s="210">
        <v>149.24</v>
      </c>
      <c r="J87" s="37"/>
      <c r="K87" s="271">
        <f t="shared" si="1"/>
        <v>97.28813559322033</v>
      </c>
      <c r="L87" s="271">
        <f>I87/F87*100</f>
        <v>84.41176470588235</v>
      </c>
      <c r="M87" s="40"/>
    </row>
    <row r="88" spans="1:13" s="46" customFormat="1" ht="22.5" customHeight="1" hidden="1">
      <c r="A88" s="36" t="s">
        <v>210</v>
      </c>
      <c r="B88" s="53" t="s">
        <v>100</v>
      </c>
      <c r="C88" s="58" t="s">
        <v>35</v>
      </c>
      <c r="D88" s="36"/>
      <c r="E88" s="67">
        <f>E86*E87/10</f>
        <v>9246.616</v>
      </c>
      <c r="F88" s="71"/>
      <c r="G88" s="72"/>
      <c r="H88" s="39">
        <v>26.5</v>
      </c>
      <c r="I88" s="211"/>
      <c r="J88" s="71"/>
      <c r="K88" s="271">
        <f t="shared" si="1"/>
        <v>0</v>
      </c>
      <c r="L88" s="271" t="e">
        <f>I88/F88*100</f>
        <v>#DIV/0!</v>
      </c>
      <c r="M88" s="40"/>
    </row>
    <row r="89" spans="1:13" s="46" customFormat="1" ht="22.5" customHeight="1" hidden="1">
      <c r="A89" s="36"/>
      <c r="B89" s="57" t="s">
        <v>82</v>
      </c>
      <c r="C89" s="58" t="s">
        <v>142</v>
      </c>
      <c r="D89" s="36"/>
      <c r="E89" s="37">
        <v>150</v>
      </c>
      <c r="F89" s="37"/>
      <c r="G89" s="37"/>
      <c r="H89" s="39">
        <v>13</v>
      </c>
      <c r="I89" s="212"/>
      <c r="J89" s="37"/>
      <c r="K89" s="271">
        <f t="shared" si="1"/>
        <v>0</v>
      </c>
      <c r="L89" s="271" t="e">
        <f>I89/F89*100</f>
        <v>#DIV/0!</v>
      </c>
      <c r="M89" s="40"/>
    </row>
    <row r="90" spans="1:13" s="46" customFormat="1" ht="13.5" hidden="1">
      <c r="A90" s="36"/>
      <c r="B90" s="57" t="s">
        <v>83</v>
      </c>
      <c r="C90" s="58" t="s">
        <v>140</v>
      </c>
      <c r="D90" s="36"/>
      <c r="E90" s="37">
        <v>605</v>
      </c>
      <c r="F90" s="37"/>
      <c r="G90" s="37"/>
      <c r="H90" s="39">
        <v>34.45</v>
      </c>
      <c r="I90" s="213"/>
      <c r="J90" s="37"/>
      <c r="K90" s="271">
        <f t="shared" si="1"/>
        <v>0</v>
      </c>
      <c r="L90" s="271" t="e">
        <f>I90/F90*100</f>
        <v>#DIV/0!</v>
      </c>
      <c r="M90" s="40"/>
    </row>
    <row r="91" spans="1:13" s="46" customFormat="1" ht="13.5">
      <c r="A91" s="36">
        <v>5</v>
      </c>
      <c r="B91" s="53" t="s">
        <v>248</v>
      </c>
      <c r="C91" s="58" t="s">
        <v>35</v>
      </c>
      <c r="D91" s="36"/>
      <c r="E91" s="37">
        <v>905</v>
      </c>
      <c r="F91" s="37">
        <v>308.52</v>
      </c>
      <c r="G91" s="37"/>
      <c r="H91" s="39">
        <v>534.3</v>
      </c>
      <c r="I91" s="209">
        <v>534.3</v>
      </c>
      <c r="J91" s="37"/>
      <c r="K91" s="271">
        <f t="shared" si="1"/>
        <v>100</v>
      </c>
      <c r="L91" s="271">
        <f>I91/F91*100</f>
        <v>173.18164138467523</v>
      </c>
      <c r="M91" s="40"/>
    </row>
    <row r="92" spans="1:13" s="46" customFormat="1" ht="13.5">
      <c r="A92" s="163"/>
      <c r="B92" s="74" t="s">
        <v>83</v>
      </c>
      <c r="C92" s="58" t="s">
        <v>140</v>
      </c>
      <c r="D92" s="163"/>
      <c r="E92" s="37"/>
      <c r="F92" s="37">
        <v>2165.5</v>
      </c>
      <c r="G92" s="37"/>
      <c r="H92" s="37">
        <v>3366.1</v>
      </c>
      <c r="I92" s="209">
        <v>3809.2</v>
      </c>
      <c r="J92" s="37"/>
      <c r="K92" s="271">
        <f>I92/H92*100</f>
        <v>113.16360179436143</v>
      </c>
      <c r="L92" s="271">
        <f>I92/F92*100</f>
        <v>175.90394827984298</v>
      </c>
      <c r="M92" s="162"/>
    </row>
    <row r="93" spans="1:13" s="38" customFormat="1" ht="13.5">
      <c r="A93" s="36">
        <v>6</v>
      </c>
      <c r="B93" s="53" t="s">
        <v>249</v>
      </c>
      <c r="C93" s="58" t="s">
        <v>35</v>
      </c>
      <c r="D93" s="37">
        <v>2059.5</v>
      </c>
      <c r="E93" s="67">
        <v>2482</v>
      </c>
      <c r="F93" s="73">
        <v>19.7</v>
      </c>
      <c r="G93" s="67"/>
      <c r="H93" s="37">
        <v>19.7</v>
      </c>
      <c r="I93" s="214">
        <v>22.5</v>
      </c>
      <c r="J93" s="39"/>
      <c r="K93" s="271">
        <f>I93/H93*100</f>
        <v>114.21319796954315</v>
      </c>
      <c r="L93" s="271">
        <f>I93/F93*100</f>
        <v>114.21319796954315</v>
      </c>
      <c r="M93" s="40"/>
    </row>
    <row r="94" spans="1:13" s="38" customFormat="1" ht="13.5">
      <c r="A94" s="163"/>
      <c r="B94" s="57" t="s">
        <v>83</v>
      </c>
      <c r="C94" s="58" t="s">
        <v>140</v>
      </c>
      <c r="D94" s="37"/>
      <c r="E94" s="67"/>
      <c r="F94" s="73">
        <v>11</v>
      </c>
      <c r="G94" s="67"/>
      <c r="H94" s="37">
        <v>9.9</v>
      </c>
      <c r="I94" s="214">
        <v>12.6</v>
      </c>
      <c r="J94" s="39"/>
      <c r="K94" s="271">
        <f>I94/H94*100</f>
        <v>127.27272727272727</v>
      </c>
      <c r="L94" s="271">
        <f>I94/F94*100</f>
        <v>114.54545454545455</v>
      </c>
      <c r="M94" s="162"/>
    </row>
    <row r="95" spans="1:13" s="46" customFormat="1" ht="13.5" hidden="1">
      <c r="A95" s="36">
        <v>1</v>
      </c>
      <c r="B95" s="53" t="s">
        <v>101</v>
      </c>
      <c r="C95" s="66"/>
      <c r="D95" s="37">
        <v>448</v>
      </c>
      <c r="E95" s="68">
        <v>1223.55</v>
      </c>
      <c r="F95" s="69">
        <v>1322.8</v>
      </c>
      <c r="G95" s="67"/>
      <c r="H95" s="37">
        <v>1322.8000000000002</v>
      </c>
      <c r="I95" s="215"/>
      <c r="J95" s="37"/>
      <c r="K95" s="271">
        <f t="shared" si="1"/>
        <v>0</v>
      </c>
      <c r="L95" s="271">
        <f>I95/F95*100</f>
        <v>0</v>
      </c>
      <c r="M95" s="40"/>
    </row>
    <row r="96" spans="1:13" s="46" customFormat="1" ht="13.5" hidden="1">
      <c r="A96" s="36"/>
      <c r="B96" s="74" t="s">
        <v>102</v>
      </c>
      <c r="C96" s="75" t="s">
        <v>35</v>
      </c>
      <c r="D96" s="36"/>
      <c r="E96" s="48">
        <v>98</v>
      </c>
      <c r="F96" s="37">
        <v>32</v>
      </c>
      <c r="G96" s="37"/>
      <c r="H96" s="39">
        <v>50</v>
      </c>
      <c r="I96" s="213"/>
      <c r="J96" s="37"/>
      <c r="K96" s="271">
        <f t="shared" si="1"/>
        <v>0</v>
      </c>
      <c r="L96" s="271">
        <f>I96/F96*100</f>
        <v>0</v>
      </c>
      <c r="M96" s="40"/>
    </row>
    <row r="97" spans="1:13" s="46" customFormat="1" ht="22.5" customHeight="1" hidden="1">
      <c r="A97" s="36">
        <v>2</v>
      </c>
      <c r="B97" s="76" t="s">
        <v>103</v>
      </c>
      <c r="C97" s="75" t="s">
        <v>35</v>
      </c>
      <c r="D97" s="36"/>
      <c r="E97" s="68">
        <f>E95*E96/10</f>
        <v>11990.789999999999</v>
      </c>
      <c r="F97" s="67">
        <v>35.4</v>
      </c>
      <c r="G97" s="67"/>
      <c r="H97" s="39">
        <v>55</v>
      </c>
      <c r="I97" s="211">
        <f>I98+I99</f>
        <v>0</v>
      </c>
      <c r="J97" s="67"/>
      <c r="K97" s="271">
        <f t="shared" si="1"/>
        <v>0</v>
      </c>
      <c r="L97" s="271">
        <f>I97/F97*100</f>
        <v>0</v>
      </c>
      <c r="M97" s="40"/>
    </row>
    <row r="98" spans="1:13" s="46" customFormat="1" ht="13.5" hidden="1">
      <c r="A98" s="36"/>
      <c r="B98" s="57" t="s">
        <v>104</v>
      </c>
      <c r="C98" s="65" t="s">
        <v>35</v>
      </c>
      <c r="D98" s="36"/>
      <c r="E98" s="67">
        <v>150</v>
      </c>
      <c r="F98" s="37">
        <v>25.7</v>
      </c>
      <c r="G98" s="67"/>
      <c r="H98" s="39">
        <v>30</v>
      </c>
      <c r="I98" s="213"/>
      <c r="J98" s="37"/>
      <c r="K98" s="271">
        <f t="shared" si="1"/>
        <v>0</v>
      </c>
      <c r="L98" s="271">
        <f>I98/F98*100</f>
        <v>0</v>
      </c>
      <c r="M98" s="40"/>
    </row>
    <row r="99" spans="1:13" s="46" customFormat="1" ht="13.5" hidden="1">
      <c r="A99" s="36"/>
      <c r="B99" s="57" t="s">
        <v>105</v>
      </c>
      <c r="C99" s="65" t="s">
        <v>35</v>
      </c>
      <c r="D99" s="36"/>
      <c r="E99" s="67">
        <v>502.5</v>
      </c>
      <c r="F99" s="37">
        <v>9.7</v>
      </c>
      <c r="G99" s="67"/>
      <c r="H99" s="39">
        <v>25</v>
      </c>
      <c r="I99" s="209"/>
      <c r="J99" s="37"/>
      <c r="K99" s="271">
        <f t="shared" si="1"/>
        <v>0</v>
      </c>
      <c r="L99" s="271">
        <f>I99/F99*100</f>
        <v>0</v>
      </c>
      <c r="M99" s="40"/>
    </row>
    <row r="100" spans="1:13" s="46" customFormat="1" ht="13.5" hidden="1">
      <c r="A100" s="36">
        <v>3</v>
      </c>
      <c r="B100" s="61" t="s">
        <v>106</v>
      </c>
      <c r="C100" s="24" t="s">
        <v>35</v>
      </c>
      <c r="D100" s="36"/>
      <c r="E100" s="67">
        <v>989.5</v>
      </c>
      <c r="F100" s="37">
        <v>342.1</v>
      </c>
      <c r="G100" s="67"/>
      <c r="H100" s="37">
        <v>685</v>
      </c>
      <c r="I100" s="213"/>
      <c r="J100" s="37"/>
      <c r="K100" s="271">
        <f t="shared" si="1"/>
        <v>0</v>
      </c>
      <c r="L100" s="271">
        <f>I100/F100*100</f>
        <v>0</v>
      </c>
      <c r="M100" s="40"/>
    </row>
    <row r="101" spans="1:13" s="106" customFormat="1" ht="22.5" customHeight="1">
      <c r="A101" s="25" t="s">
        <v>192</v>
      </c>
      <c r="B101" s="103" t="s">
        <v>107</v>
      </c>
      <c r="C101" s="25"/>
      <c r="D101" s="25">
        <v>1222.8</v>
      </c>
      <c r="E101" s="104">
        <v>1322.8</v>
      </c>
      <c r="F101" s="105"/>
      <c r="G101" s="104"/>
      <c r="H101" s="104"/>
      <c r="I101" s="199"/>
      <c r="J101" s="104"/>
      <c r="K101" s="268"/>
      <c r="L101" s="268"/>
      <c r="M101" s="32"/>
    </row>
    <row r="102" spans="1:13" s="134" customFormat="1" ht="20.25" customHeight="1">
      <c r="A102" s="85">
        <v>1</v>
      </c>
      <c r="B102" s="76" t="s">
        <v>108</v>
      </c>
      <c r="C102" s="58"/>
      <c r="D102" s="85"/>
      <c r="E102" s="31">
        <v>100</v>
      </c>
      <c r="F102" s="125">
        <v>3282.38</v>
      </c>
      <c r="G102" s="31"/>
      <c r="H102" s="125">
        <v>3285.2099999999996</v>
      </c>
      <c r="I102" s="216">
        <v>3285.2099999999996</v>
      </c>
      <c r="J102" s="31"/>
      <c r="K102" s="268">
        <f t="shared" si="1"/>
        <v>100</v>
      </c>
      <c r="L102" s="268">
        <f>I102/F102*100</f>
        <v>100.08621792723571</v>
      </c>
      <c r="M102" s="32"/>
    </row>
    <row r="103" spans="1:13" s="33" customFormat="1" ht="20.25" customHeight="1">
      <c r="A103" s="85" t="s">
        <v>193</v>
      </c>
      <c r="B103" s="124" t="s">
        <v>109</v>
      </c>
      <c r="C103" s="17"/>
      <c r="D103" s="31">
        <v>174</v>
      </c>
      <c r="E103" s="31">
        <v>464</v>
      </c>
      <c r="F103" s="31">
        <v>20</v>
      </c>
      <c r="G103" s="31"/>
      <c r="H103" s="31">
        <v>50</v>
      </c>
      <c r="I103" s="191"/>
      <c r="J103" s="31"/>
      <c r="K103" s="268">
        <f t="shared" si="1"/>
        <v>0</v>
      </c>
      <c r="L103" s="268">
        <f>I103/F103*100</f>
        <v>0</v>
      </c>
      <c r="M103" s="32"/>
    </row>
    <row r="104" spans="1:13" s="134" customFormat="1" ht="20.25" customHeight="1">
      <c r="A104" s="85"/>
      <c r="B104" s="124" t="s">
        <v>110</v>
      </c>
      <c r="C104" s="17" t="s">
        <v>35</v>
      </c>
      <c r="D104" s="85"/>
      <c r="E104" s="31">
        <v>190</v>
      </c>
      <c r="F104" s="31">
        <v>1189</v>
      </c>
      <c r="G104" s="31"/>
      <c r="H104" s="31">
        <v>1189</v>
      </c>
      <c r="I104" s="191">
        <v>1189</v>
      </c>
      <c r="J104" s="31"/>
      <c r="K104" s="268">
        <f t="shared" si="1"/>
        <v>100</v>
      </c>
      <c r="L104" s="268">
        <f>I104/F104*100</f>
        <v>100</v>
      </c>
      <c r="M104" s="32"/>
    </row>
    <row r="105" spans="1:13" s="33" customFormat="1" ht="20.25" customHeight="1">
      <c r="A105" s="85" t="s">
        <v>193</v>
      </c>
      <c r="B105" s="124" t="s">
        <v>111</v>
      </c>
      <c r="C105" s="17" t="s">
        <v>35</v>
      </c>
      <c r="D105" s="85"/>
      <c r="E105" s="31">
        <f>E106+E110</f>
        <v>2052.1</v>
      </c>
      <c r="F105" s="125">
        <v>323.36</v>
      </c>
      <c r="G105" s="31"/>
      <c r="H105" s="125">
        <v>326.19000000000005</v>
      </c>
      <c r="I105" s="216">
        <v>326.19000000000005</v>
      </c>
      <c r="J105" s="31"/>
      <c r="K105" s="268">
        <f t="shared" si="1"/>
        <v>100</v>
      </c>
      <c r="L105" s="268">
        <f>I105/F105*100</f>
        <v>100.87518555170709</v>
      </c>
      <c r="M105" s="32"/>
    </row>
    <row r="106" spans="1:13" s="134" customFormat="1" ht="20.25" customHeight="1">
      <c r="A106" s="85" t="s">
        <v>193</v>
      </c>
      <c r="B106" s="124" t="s">
        <v>112</v>
      </c>
      <c r="C106" s="17" t="s">
        <v>35</v>
      </c>
      <c r="D106" s="85"/>
      <c r="E106" s="31">
        <f>E108+E109</f>
        <v>2003</v>
      </c>
      <c r="F106" s="125">
        <v>2959.02</v>
      </c>
      <c r="G106" s="31"/>
      <c r="H106" s="125">
        <v>2959.0199999999995</v>
      </c>
      <c r="I106" s="216">
        <v>2959.0199999999995</v>
      </c>
      <c r="J106" s="31"/>
      <c r="K106" s="268">
        <f t="shared" si="1"/>
        <v>100</v>
      </c>
      <c r="L106" s="268">
        <f>I106/F106*100</f>
        <v>99.99999999999999</v>
      </c>
      <c r="M106" s="32"/>
    </row>
    <row r="107" spans="1:13" s="134" customFormat="1" ht="20.25" customHeight="1" hidden="1">
      <c r="A107" s="85" t="s">
        <v>193</v>
      </c>
      <c r="B107" s="124" t="s">
        <v>82</v>
      </c>
      <c r="C107" s="17" t="s">
        <v>142</v>
      </c>
      <c r="D107" s="85"/>
      <c r="E107" s="31"/>
      <c r="F107" s="31"/>
      <c r="G107" s="31"/>
      <c r="H107" s="31">
        <v>45</v>
      </c>
      <c r="I107" s="191"/>
      <c r="J107" s="31"/>
      <c r="K107" s="268">
        <f t="shared" si="1"/>
        <v>0</v>
      </c>
      <c r="L107" s="268" t="e">
        <f>I107/F107*100</f>
        <v>#DIV/0!</v>
      </c>
      <c r="M107" s="32"/>
    </row>
    <row r="108" spans="1:13" s="134" customFormat="1" ht="20.25" customHeight="1">
      <c r="A108" s="25" t="s">
        <v>193</v>
      </c>
      <c r="B108" s="124" t="s">
        <v>83</v>
      </c>
      <c r="C108" s="17" t="s">
        <v>140</v>
      </c>
      <c r="D108" s="85"/>
      <c r="E108" s="31">
        <v>736.7</v>
      </c>
      <c r="F108" s="110">
        <v>6800</v>
      </c>
      <c r="G108" s="31"/>
      <c r="H108" s="29">
        <v>13315.589999999997</v>
      </c>
      <c r="I108" s="205">
        <v>6950</v>
      </c>
      <c r="J108" s="31"/>
      <c r="K108" s="268">
        <f t="shared" si="1"/>
        <v>52.19445777468368</v>
      </c>
      <c r="L108" s="268">
        <f>I108/F108*100</f>
        <v>102.20588235294117</v>
      </c>
      <c r="M108" s="32"/>
    </row>
    <row r="109" spans="1:13" s="134" customFormat="1" ht="20.25" customHeight="1">
      <c r="A109" s="85">
        <v>2</v>
      </c>
      <c r="B109" s="135" t="s">
        <v>113</v>
      </c>
      <c r="C109" s="17" t="s">
        <v>35</v>
      </c>
      <c r="D109" s="85"/>
      <c r="E109" s="31">
        <v>1266.3</v>
      </c>
      <c r="F109" s="31"/>
      <c r="G109" s="110"/>
      <c r="H109" s="136"/>
      <c r="I109" s="191"/>
      <c r="J109" s="31"/>
      <c r="K109" s="268"/>
      <c r="L109" s="268"/>
      <c r="M109" s="32"/>
    </row>
    <row r="110" spans="1:13" s="134" customFormat="1" ht="20.25" customHeight="1">
      <c r="A110" s="85" t="s">
        <v>194</v>
      </c>
      <c r="B110" s="135" t="s">
        <v>114</v>
      </c>
      <c r="C110" s="17" t="s">
        <v>35</v>
      </c>
      <c r="D110" s="85"/>
      <c r="E110" s="31">
        <v>49.1</v>
      </c>
      <c r="F110" s="178">
        <v>2698.8</v>
      </c>
      <c r="G110" s="31"/>
      <c r="H110" s="29">
        <v>2296.8399999999997</v>
      </c>
      <c r="I110" s="197">
        <v>2296.8399999999997</v>
      </c>
      <c r="J110" s="31"/>
      <c r="K110" s="268">
        <f t="shared" si="1"/>
        <v>100</v>
      </c>
      <c r="L110" s="268">
        <f>I110/F110*100</f>
        <v>85.10597302504816</v>
      </c>
      <c r="M110" s="32"/>
    </row>
    <row r="111" spans="1:13" s="33" customFormat="1" ht="20.25" customHeight="1">
      <c r="A111" s="85"/>
      <c r="B111" s="137" t="s">
        <v>115</v>
      </c>
      <c r="C111" s="17" t="s">
        <v>35</v>
      </c>
      <c r="D111" s="85"/>
      <c r="E111" s="6">
        <v>43.711</v>
      </c>
      <c r="F111" s="177">
        <v>2061.1</v>
      </c>
      <c r="G111" s="31"/>
      <c r="H111" s="31">
        <v>1669.75</v>
      </c>
      <c r="I111" s="191">
        <v>1669.75</v>
      </c>
      <c r="J111" s="31"/>
      <c r="K111" s="268">
        <f t="shared" si="1"/>
        <v>100</v>
      </c>
      <c r="L111" s="268">
        <f>I111/F111*100</f>
        <v>81.01256610547766</v>
      </c>
      <c r="M111" s="32"/>
    </row>
    <row r="112" spans="1:13" s="33" customFormat="1" ht="20.25" customHeight="1">
      <c r="A112" s="85"/>
      <c r="B112" s="137" t="s">
        <v>244</v>
      </c>
      <c r="C112" s="17" t="s">
        <v>35</v>
      </c>
      <c r="D112" s="85"/>
      <c r="E112" s="138">
        <v>1.228</v>
      </c>
      <c r="F112" s="177">
        <v>552.7</v>
      </c>
      <c r="G112" s="6"/>
      <c r="H112" s="31">
        <v>543</v>
      </c>
      <c r="I112" s="191">
        <v>543</v>
      </c>
      <c r="J112" s="31"/>
      <c r="K112" s="268">
        <f t="shared" si="1"/>
        <v>100</v>
      </c>
      <c r="L112" s="268">
        <f>I112/F112*100</f>
        <v>98.24497919305229</v>
      </c>
      <c r="M112" s="32"/>
    </row>
    <row r="113" spans="1:13" s="33" customFormat="1" ht="20.25" customHeight="1">
      <c r="A113" s="85"/>
      <c r="B113" s="137" t="s">
        <v>243</v>
      </c>
      <c r="C113" s="17" t="s">
        <v>35</v>
      </c>
      <c r="D113" s="85"/>
      <c r="E113" s="31"/>
      <c r="F113" s="177">
        <v>85</v>
      </c>
      <c r="G113" s="31"/>
      <c r="H113" s="31">
        <v>84.08999999999999</v>
      </c>
      <c r="I113" s="191">
        <v>84.08999999999999</v>
      </c>
      <c r="J113" s="31"/>
      <c r="K113" s="268">
        <f aca="true" t="shared" si="2" ref="K113:K144">I113/H113*100</f>
        <v>100</v>
      </c>
      <c r="L113" s="268">
        <f>I113/F113*100</f>
        <v>98.92941176470586</v>
      </c>
      <c r="M113" s="32"/>
    </row>
    <row r="114" spans="1:13" s="33" customFormat="1" ht="20.25" customHeight="1">
      <c r="A114" s="25" t="s">
        <v>193</v>
      </c>
      <c r="B114" s="124" t="s">
        <v>195</v>
      </c>
      <c r="C114" s="17" t="s">
        <v>35</v>
      </c>
      <c r="D114" s="85"/>
      <c r="E114" s="110">
        <f>E115+E116</f>
        <v>22841</v>
      </c>
      <c r="F114" s="31">
        <v>1003.8</v>
      </c>
      <c r="G114" s="110"/>
      <c r="H114" s="31">
        <v>1003.8</v>
      </c>
      <c r="I114" s="191">
        <v>1003.8</v>
      </c>
      <c r="J114" s="110"/>
      <c r="K114" s="268">
        <f t="shared" si="2"/>
        <v>100</v>
      </c>
      <c r="L114" s="268">
        <f>I114/F114*100</f>
        <v>100</v>
      </c>
      <c r="M114" s="32"/>
    </row>
    <row r="115" spans="1:13" s="134" customFormat="1" ht="20.25" customHeight="1">
      <c r="A115" s="85" t="s">
        <v>193</v>
      </c>
      <c r="B115" s="124" t="s">
        <v>196</v>
      </c>
      <c r="C115" s="17" t="s">
        <v>35</v>
      </c>
      <c r="D115" s="110">
        <v>22670</v>
      </c>
      <c r="E115" s="110">
        <v>22668</v>
      </c>
      <c r="F115" s="29">
        <v>498</v>
      </c>
      <c r="G115" s="139"/>
      <c r="H115" s="29">
        <v>155.03999999999996</v>
      </c>
      <c r="I115" s="197">
        <v>155.03999999999996</v>
      </c>
      <c r="J115" s="110"/>
      <c r="K115" s="268">
        <f t="shared" si="2"/>
        <v>100</v>
      </c>
      <c r="L115" s="268">
        <f>I115/F115*100</f>
        <v>31.13253012048192</v>
      </c>
      <c r="M115" s="32"/>
    </row>
    <row r="116" spans="1:13" s="134" customFormat="1" ht="20.25" customHeight="1">
      <c r="A116" s="85" t="s">
        <v>193</v>
      </c>
      <c r="B116" s="124" t="s">
        <v>197</v>
      </c>
      <c r="C116" s="17" t="s">
        <v>35</v>
      </c>
      <c r="D116" s="110">
        <v>109</v>
      </c>
      <c r="E116" s="110">
        <v>173</v>
      </c>
      <c r="F116" s="29">
        <v>1625.1</v>
      </c>
      <c r="G116" s="139"/>
      <c r="H116" s="29">
        <v>2141.7999999999997</v>
      </c>
      <c r="I116" s="197">
        <v>2141.7999999999997</v>
      </c>
      <c r="J116" s="110"/>
      <c r="K116" s="268">
        <f t="shared" si="2"/>
        <v>100</v>
      </c>
      <c r="L116" s="268">
        <f>I116/F116*100</f>
        <v>131.79496646360224</v>
      </c>
      <c r="M116" s="32"/>
    </row>
    <row r="117" spans="1:13" s="33" customFormat="1" ht="20.25" customHeight="1" hidden="1">
      <c r="A117" s="85" t="s">
        <v>193</v>
      </c>
      <c r="B117" s="124" t="s">
        <v>198</v>
      </c>
      <c r="C117" s="17" t="s">
        <v>142</v>
      </c>
      <c r="D117" s="110">
        <v>11700</v>
      </c>
      <c r="E117" s="110">
        <v>12908</v>
      </c>
      <c r="F117" s="29"/>
      <c r="G117" s="139"/>
      <c r="H117" s="29">
        <v>98</v>
      </c>
      <c r="I117" s="197"/>
      <c r="J117" s="110"/>
      <c r="K117" s="268">
        <f t="shared" si="2"/>
        <v>0</v>
      </c>
      <c r="L117" s="268" t="e">
        <f>I117/F117*100</f>
        <v>#DIV/0!</v>
      </c>
      <c r="M117" s="32"/>
    </row>
    <row r="118" spans="1:13" s="33" customFormat="1" ht="20.25" customHeight="1" hidden="1">
      <c r="A118" s="85" t="s">
        <v>193</v>
      </c>
      <c r="B118" s="124" t="s">
        <v>199</v>
      </c>
      <c r="C118" s="17" t="s">
        <v>140</v>
      </c>
      <c r="D118" s="110">
        <v>59558</v>
      </c>
      <c r="E118" s="139">
        <v>62619</v>
      </c>
      <c r="F118" s="125"/>
      <c r="G118" s="139"/>
      <c r="H118" s="29">
        <v>20989.639999999996</v>
      </c>
      <c r="I118" s="197"/>
      <c r="J118" s="110"/>
      <c r="K118" s="268">
        <f t="shared" si="2"/>
        <v>0</v>
      </c>
      <c r="L118" s="268" t="e">
        <f>I118/F118*100</f>
        <v>#DIV/0!</v>
      </c>
      <c r="M118" s="32"/>
    </row>
    <row r="119" spans="1:13" s="38" customFormat="1" ht="22.5" customHeight="1" hidden="1">
      <c r="A119" s="49" t="s">
        <v>200</v>
      </c>
      <c r="B119" s="61" t="s">
        <v>116</v>
      </c>
      <c r="C119" s="77" t="s">
        <v>35</v>
      </c>
      <c r="D119" s="39">
        <v>455053</v>
      </c>
      <c r="E119" s="72">
        <v>596750</v>
      </c>
      <c r="F119" s="72">
        <v>23</v>
      </c>
      <c r="G119" s="72"/>
      <c r="H119" s="43">
        <v>58.85</v>
      </c>
      <c r="I119" s="203"/>
      <c r="J119" s="39"/>
      <c r="K119" s="271">
        <f t="shared" si="2"/>
        <v>0</v>
      </c>
      <c r="L119" s="271"/>
      <c r="M119" s="40"/>
    </row>
    <row r="120" spans="1:13" s="38" customFormat="1" ht="13.5" hidden="1">
      <c r="A120" s="36">
        <v>3</v>
      </c>
      <c r="B120" s="61" t="s">
        <v>117</v>
      </c>
      <c r="C120" s="77"/>
      <c r="D120" s="37">
        <v>1635</v>
      </c>
      <c r="E120" s="37">
        <v>1914</v>
      </c>
      <c r="F120" s="43">
        <v>764</v>
      </c>
      <c r="G120" s="37"/>
      <c r="H120" s="78">
        <v>764</v>
      </c>
      <c r="I120" s="217"/>
      <c r="J120" s="37"/>
      <c r="K120" s="271">
        <f t="shared" si="2"/>
        <v>0</v>
      </c>
      <c r="L120" s="271">
        <f>I120/F120*100</f>
        <v>0</v>
      </c>
      <c r="M120" s="40"/>
    </row>
    <row r="121" spans="1:13" s="106" customFormat="1" ht="22.5" customHeight="1">
      <c r="A121" s="25" t="s">
        <v>201</v>
      </c>
      <c r="B121" s="103" t="s">
        <v>118</v>
      </c>
      <c r="C121" s="25"/>
      <c r="D121" s="25">
        <v>702.4</v>
      </c>
      <c r="E121" s="104">
        <v>702.4</v>
      </c>
      <c r="F121" s="105"/>
      <c r="G121" s="104"/>
      <c r="H121" s="104"/>
      <c r="I121" s="199"/>
      <c r="J121" s="104"/>
      <c r="K121" s="268"/>
      <c r="L121" s="268"/>
      <c r="M121" s="32"/>
    </row>
    <row r="122" spans="1:13" s="33" customFormat="1" ht="21" customHeight="1">
      <c r="A122" s="85">
        <v>1</v>
      </c>
      <c r="B122" s="124" t="s">
        <v>119</v>
      </c>
      <c r="C122" s="17" t="s">
        <v>2</v>
      </c>
      <c r="D122" s="85"/>
      <c r="E122" s="131">
        <v>57</v>
      </c>
      <c r="F122" s="29">
        <v>68.7</v>
      </c>
      <c r="G122" s="31">
        <v>68.9</v>
      </c>
      <c r="H122" s="140">
        <v>69</v>
      </c>
      <c r="I122" s="218">
        <v>68.8</v>
      </c>
      <c r="J122" s="31"/>
      <c r="K122" s="268">
        <f t="shared" si="2"/>
        <v>99.71014492753622</v>
      </c>
      <c r="L122" s="268">
        <f>I122/F122*100</f>
        <v>100.14556040756912</v>
      </c>
      <c r="M122" s="32"/>
    </row>
    <row r="123" spans="1:13" s="38" customFormat="1" ht="13.5">
      <c r="A123" s="49">
        <v>2</v>
      </c>
      <c r="B123" s="61" t="s">
        <v>238</v>
      </c>
      <c r="C123" s="77" t="s">
        <v>35</v>
      </c>
      <c r="D123" s="36"/>
      <c r="E123" s="67">
        <v>688</v>
      </c>
      <c r="F123" s="43">
        <f>F124+F127</f>
        <v>1711.7</v>
      </c>
      <c r="G123" s="37"/>
      <c r="H123" s="78">
        <v>1452</v>
      </c>
      <c r="I123" s="217">
        <f>I124+I127</f>
        <v>1529</v>
      </c>
      <c r="J123" s="37"/>
      <c r="K123" s="271">
        <f t="shared" si="2"/>
        <v>105.3030303030303</v>
      </c>
      <c r="L123" s="271"/>
      <c r="M123" s="40"/>
    </row>
    <row r="124" spans="1:13" s="38" customFormat="1" ht="13.5">
      <c r="A124" s="49"/>
      <c r="B124" s="60" t="s">
        <v>120</v>
      </c>
      <c r="C124" s="17" t="s">
        <v>35</v>
      </c>
      <c r="D124" s="36"/>
      <c r="E124" s="67"/>
      <c r="F124" s="181">
        <f>F125+F126</f>
        <v>1653</v>
      </c>
      <c r="G124" s="37"/>
      <c r="H124" s="15">
        <v>1397</v>
      </c>
      <c r="I124" s="217">
        <f>I125+I126</f>
        <v>1437</v>
      </c>
      <c r="J124" s="37"/>
      <c r="K124" s="271">
        <f t="shared" si="2"/>
        <v>102.86327845382964</v>
      </c>
      <c r="L124" s="271">
        <f>I124/F124*100</f>
        <v>86.93284936479128</v>
      </c>
      <c r="M124" s="40"/>
    </row>
    <row r="125" spans="1:13" s="38" customFormat="1" ht="13.5">
      <c r="A125" s="49"/>
      <c r="B125" s="60" t="s">
        <v>239</v>
      </c>
      <c r="C125" s="17" t="s">
        <v>35</v>
      </c>
      <c r="D125" s="36"/>
      <c r="E125" s="67"/>
      <c r="F125" s="37">
        <v>400</v>
      </c>
      <c r="G125" s="37"/>
      <c r="H125" s="15">
        <v>535</v>
      </c>
      <c r="I125" s="217">
        <v>184</v>
      </c>
      <c r="J125" s="37"/>
      <c r="K125" s="271"/>
      <c r="L125" s="271"/>
      <c r="M125" s="40"/>
    </row>
    <row r="126" spans="1:13" s="38" customFormat="1" ht="13.5">
      <c r="A126" s="49"/>
      <c r="B126" s="60" t="s">
        <v>121</v>
      </c>
      <c r="C126" s="17"/>
      <c r="D126" s="36"/>
      <c r="E126" s="67"/>
      <c r="F126" s="37">
        <v>1253</v>
      </c>
      <c r="G126" s="37"/>
      <c r="H126" s="15">
        <v>862</v>
      </c>
      <c r="I126" s="217">
        <v>1253</v>
      </c>
      <c r="J126" s="37"/>
      <c r="K126" s="271"/>
      <c r="L126" s="271">
        <f>I126/F126*100</f>
        <v>100</v>
      </c>
      <c r="M126" s="40"/>
    </row>
    <row r="127" spans="1:13" s="38" customFormat="1" ht="13.5">
      <c r="A127" s="36"/>
      <c r="B127" s="60" t="s">
        <v>251</v>
      </c>
      <c r="C127" s="24" t="s">
        <v>35</v>
      </c>
      <c r="D127" s="36"/>
      <c r="E127" s="67">
        <v>483</v>
      </c>
      <c r="F127" s="37">
        <v>58.7</v>
      </c>
      <c r="G127" s="55"/>
      <c r="H127" s="64">
        <v>55</v>
      </c>
      <c r="I127" s="189">
        <v>92</v>
      </c>
      <c r="J127" s="37"/>
      <c r="K127" s="271">
        <f t="shared" si="2"/>
        <v>167.27272727272725</v>
      </c>
      <c r="L127" s="271">
        <f>I127/F127*100</f>
        <v>156.72913117546847</v>
      </c>
      <c r="M127" s="40"/>
    </row>
    <row r="128" spans="1:13" s="38" customFormat="1" ht="13.5">
      <c r="A128" s="36"/>
      <c r="B128" s="60" t="s">
        <v>122</v>
      </c>
      <c r="C128" s="17" t="s">
        <v>35</v>
      </c>
      <c r="D128" s="36"/>
      <c r="E128" s="67">
        <v>101</v>
      </c>
      <c r="F128" s="37">
        <v>43265</v>
      </c>
      <c r="G128" s="79"/>
      <c r="H128" s="63">
        <v>43265.38000000001</v>
      </c>
      <c r="I128" s="219">
        <v>43265.38000000001</v>
      </c>
      <c r="J128" s="37"/>
      <c r="K128" s="271">
        <f t="shared" si="2"/>
        <v>100</v>
      </c>
      <c r="L128" s="271">
        <f>I128/F128*100</f>
        <v>100.00087830810128</v>
      </c>
      <c r="M128" s="40"/>
    </row>
    <row r="129" spans="1:13" s="106" customFormat="1" ht="22.5" customHeight="1">
      <c r="A129" s="25" t="s">
        <v>202</v>
      </c>
      <c r="B129" s="103" t="s">
        <v>123</v>
      </c>
      <c r="C129" s="25"/>
      <c r="D129" s="25"/>
      <c r="E129" s="104">
        <v>3066</v>
      </c>
      <c r="F129" s="105"/>
      <c r="G129" s="104"/>
      <c r="H129" s="104"/>
      <c r="I129" s="199"/>
      <c r="J129" s="104"/>
      <c r="K129" s="268"/>
      <c r="L129" s="268"/>
      <c r="M129" s="32"/>
    </row>
    <row r="130" spans="1:13" s="38" customFormat="1" ht="13.5">
      <c r="A130" s="85">
        <v>1</v>
      </c>
      <c r="B130" s="124" t="s">
        <v>124</v>
      </c>
      <c r="C130" s="17" t="s">
        <v>2</v>
      </c>
      <c r="D130" s="85"/>
      <c r="E130" s="131">
        <v>742</v>
      </c>
      <c r="F130" s="6"/>
      <c r="G130" s="141"/>
      <c r="H130" s="140">
        <v>40</v>
      </c>
      <c r="I130" s="189"/>
      <c r="J130" s="31"/>
      <c r="K130" s="268">
        <f t="shared" si="2"/>
        <v>0</v>
      </c>
      <c r="L130" s="268"/>
      <c r="M130" s="40" t="s">
        <v>188</v>
      </c>
    </row>
    <row r="131" spans="1:13" s="38" customFormat="1" ht="21.75" customHeight="1">
      <c r="A131" s="85">
        <v>2</v>
      </c>
      <c r="B131" s="74" t="s">
        <v>26</v>
      </c>
      <c r="C131" s="58" t="s">
        <v>3</v>
      </c>
      <c r="D131" s="85"/>
      <c r="E131" s="142">
        <v>10.9</v>
      </c>
      <c r="F131" s="110">
        <f>F133+F134</f>
        <v>20182</v>
      </c>
      <c r="G131" s="166"/>
      <c r="H131" s="167">
        <f>H133+H134</f>
        <v>19475</v>
      </c>
      <c r="I131" s="220">
        <f>I133+I134</f>
        <v>18873</v>
      </c>
      <c r="J131" s="31"/>
      <c r="K131" s="268">
        <f t="shared" si="2"/>
        <v>96.90885750962774</v>
      </c>
      <c r="L131" s="268">
        <f>I131/F131*100</f>
        <v>93.51402239619463</v>
      </c>
      <c r="M131" s="40"/>
    </row>
    <row r="132" spans="1:13" s="38" customFormat="1" ht="21.75" customHeight="1">
      <c r="A132" s="164"/>
      <c r="B132" s="74" t="s">
        <v>250</v>
      </c>
      <c r="C132" s="58" t="s">
        <v>140</v>
      </c>
      <c r="D132" s="164"/>
      <c r="E132" s="142"/>
      <c r="F132" s="110">
        <v>385</v>
      </c>
      <c r="G132" s="166"/>
      <c r="H132" s="167"/>
      <c r="I132" s="220">
        <v>401</v>
      </c>
      <c r="J132" s="31"/>
      <c r="K132" s="268"/>
      <c r="L132" s="268">
        <f>I132/F132*100</f>
        <v>104.15584415584416</v>
      </c>
      <c r="M132" s="162"/>
    </row>
    <row r="133" spans="1:13" s="52" customFormat="1" ht="22.5" customHeight="1">
      <c r="A133" s="85" t="s">
        <v>193</v>
      </c>
      <c r="B133" s="74" t="s">
        <v>125</v>
      </c>
      <c r="C133" s="58" t="s">
        <v>3</v>
      </c>
      <c r="D133" s="25"/>
      <c r="E133" s="104"/>
      <c r="F133" s="116">
        <v>19900</v>
      </c>
      <c r="G133" s="166"/>
      <c r="H133" s="167">
        <v>19167</v>
      </c>
      <c r="I133" s="220">
        <v>18561</v>
      </c>
      <c r="J133" s="144"/>
      <c r="K133" s="268">
        <f t="shared" si="2"/>
        <v>96.83831585537644</v>
      </c>
      <c r="L133" s="268">
        <f>I133/F133*100</f>
        <v>93.2713567839196</v>
      </c>
      <c r="M133" s="40"/>
    </row>
    <row r="134" spans="1:13" s="38" customFormat="1" ht="18" customHeight="1">
      <c r="A134" s="85" t="s">
        <v>193</v>
      </c>
      <c r="B134" s="74" t="s">
        <v>126</v>
      </c>
      <c r="C134" s="58" t="s">
        <v>3</v>
      </c>
      <c r="D134" s="29">
        <v>50.8</v>
      </c>
      <c r="E134" s="29">
        <v>210</v>
      </c>
      <c r="F134" s="116">
        <v>282</v>
      </c>
      <c r="G134" s="143"/>
      <c r="H134" s="129">
        <v>308</v>
      </c>
      <c r="I134" s="189">
        <v>312</v>
      </c>
      <c r="J134" s="29"/>
      <c r="K134" s="268">
        <f t="shared" si="2"/>
        <v>101.29870129870129</v>
      </c>
      <c r="L134" s="268">
        <f>I134/F134*100</f>
        <v>110.63829787234043</v>
      </c>
      <c r="M134" s="40"/>
    </row>
    <row r="135" spans="1:13" s="38" customFormat="1" ht="20.25" customHeight="1">
      <c r="A135" s="238">
        <v>3</v>
      </c>
      <c r="B135" s="239" t="s">
        <v>127</v>
      </c>
      <c r="C135" s="240" t="s">
        <v>3</v>
      </c>
      <c r="D135" s="197">
        <v>580</v>
      </c>
      <c r="E135" s="197">
        <v>2400</v>
      </c>
      <c r="F135" s="221">
        <v>9896</v>
      </c>
      <c r="G135" s="221"/>
      <c r="H135" s="221">
        <v>9564</v>
      </c>
      <c r="I135" s="221">
        <v>10013</v>
      </c>
      <c r="J135" s="197"/>
      <c r="K135" s="272">
        <f t="shared" si="2"/>
        <v>104.69468841488916</v>
      </c>
      <c r="L135" s="272">
        <f>I135/F135*100</f>
        <v>101.18229587712206</v>
      </c>
      <c r="M135" s="241"/>
    </row>
    <row r="136" spans="1:13" s="38" customFormat="1" ht="21" customHeight="1">
      <c r="A136" s="85">
        <v>4</v>
      </c>
      <c r="B136" s="74" t="s">
        <v>128</v>
      </c>
      <c r="C136" s="58" t="s">
        <v>3</v>
      </c>
      <c r="D136" s="29">
        <v>1850</v>
      </c>
      <c r="E136" s="29">
        <v>6500</v>
      </c>
      <c r="F136" s="116">
        <v>49728</v>
      </c>
      <c r="G136" s="116"/>
      <c r="H136" s="116">
        <v>54333</v>
      </c>
      <c r="I136" s="221">
        <v>53762</v>
      </c>
      <c r="J136" s="29"/>
      <c r="K136" s="268">
        <f t="shared" si="2"/>
        <v>98.9490733071982</v>
      </c>
      <c r="L136" s="268">
        <f>I136/F136*100</f>
        <v>108.11212998712998</v>
      </c>
      <c r="M136" s="40"/>
    </row>
    <row r="137" spans="1:13" s="38" customFormat="1" ht="21" customHeight="1">
      <c r="A137" s="164"/>
      <c r="B137" s="74" t="s">
        <v>250</v>
      </c>
      <c r="C137" s="58" t="s">
        <v>140</v>
      </c>
      <c r="D137" s="29"/>
      <c r="E137" s="29"/>
      <c r="F137" s="116">
        <v>1124</v>
      </c>
      <c r="G137" s="116"/>
      <c r="H137" s="116"/>
      <c r="I137" s="221">
        <v>2143</v>
      </c>
      <c r="J137" s="29"/>
      <c r="K137" s="268"/>
      <c r="L137" s="268">
        <f>I137/F137*100</f>
        <v>190.65836298932385</v>
      </c>
      <c r="M137" s="162"/>
    </row>
    <row r="138" spans="1:13" s="38" customFormat="1" ht="21.75" customHeight="1">
      <c r="A138" s="85">
        <v>5</v>
      </c>
      <c r="B138" s="74" t="s">
        <v>129</v>
      </c>
      <c r="C138" s="58" t="s">
        <v>3</v>
      </c>
      <c r="D138" s="29">
        <v>1.2</v>
      </c>
      <c r="E138" s="29">
        <v>4.5</v>
      </c>
      <c r="F138" s="116">
        <v>674000</v>
      </c>
      <c r="G138" s="116"/>
      <c r="H138" s="116">
        <v>712448</v>
      </c>
      <c r="I138" s="221">
        <v>749600</v>
      </c>
      <c r="J138" s="29"/>
      <c r="K138" s="268">
        <f t="shared" si="2"/>
        <v>105.21469637082286</v>
      </c>
      <c r="L138" s="268">
        <f>I138/F138*100</f>
        <v>111.2166172106825</v>
      </c>
      <c r="M138" s="40"/>
    </row>
    <row r="139" spans="1:13" s="38" customFormat="1" ht="13.5" hidden="1">
      <c r="A139" s="36">
        <v>6</v>
      </c>
      <c r="B139" s="57" t="s">
        <v>130</v>
      </c>
      <c r="C139" s="58" t="s">
        <v>36</v>
      </c>
      <c r="D139" s="43">
        <v>60</v>
      </c>
      <c r="E139" s="43">
        <v>355</v>
      </c>
      <c r="F139" s="45">
        <v>60</v>
      </c>
      <c r="G139" s="83"/>
      <c r="H139" s="83">
        <v>60</v>
      </c>
      <c r="I139" s="189"/>
      <c r="J139" s="43"/>
      <c r="K139" s="271">
        <f t="shared" si="2"/>
        <v>0</v>
      </c>
      <c r="L139" s="271">
        <f>I139/F139*100</f>
        <v>0</v>
      </c>
      <c r="M139" s="40"/>
    </row>
    <row r="140" spans="1:13" s="38" customFormat="1" ht="13.5" hidden="1">
      <c r="A140" s="36">
        <v>7</v>
      </c>
      <c r="B140" s="60" t="s">
        <v>131</v>
      </c>
      <c r="C140" s="17" t="s">
        <v>36</v>
      </c>
      <c r="D140" s="36"/>
      <c r="E140" s="71"/>
      <c r="F140" s="39">
        <v>688</v>
      </c>
      <c r="G140" s="39"/>
      <c r="H140" s="45">
        <v>688</v>
      </c>
      <c r="I140" s="203"/>
      <c r="J140" s="37"/>
      <c r="K140" s="271">
        <f t="shared" si="2"/>
        <v>0</v>
      </c>
      <c r="L140" s="271">
        <f>I140/F140*100</f>
        <v>0</v>
      </c>
      <c r="M140" s="40"/>
    </row>
    <row r="141" spans="1:13" s="38" customFormat="1" ht="13.5" hidden="1">
      <c r="A141" s="36">
        <v>8</v>
      </c>
      <c r="B141" s="60" t="s">
        <v>4</v>
      </c>
      <c r="C141" s="17" t="s">
        <v>5</v>
      </c>
      <c r="D141" s="36"/>
      <c r="E141" s="43">
        <v>13</v>
      </c>
      <c r="F141" s="81">
        <v>2391</v>
      </c>
      <c r="G141" s="37"/>
      <c r="H141" s="81">
        <v>2120</v>
      </c>
      <c r="I141" s="222"/>
      <c r="J141" s="43"/>
      <c r="K141" s="271">
        <f t="shared" si="2"/>
        <v>0</v>
      </c>
      <c r="L141" s="271">
        <f>I141/F141*100</f>
        <v>0</v>
      </c>
      <c r="M141" s="40"/>
    </row>
    <row r="142" spans="1:13" s="38" customFormat="1" ht="13.5" hidden="1">
      <c r="A142" s="36">
        <v>9</v>
      </c>
      <c r="B142" s="57" t="s">
        <v>14</v>
      </c>
      <c r="C142" s="58" t="s">
        <v>35</v>
      </c>
      <c r="D142" s="44"/>
      <c r="E142" s="43">
        <v>70</v>
      </c>
      <c r="F142" s="64">
        <v>702.3</v>
      </c>
      <c r="G142" s="37"/>
      <c r="H142" s="84">
        <f>H143+H144</f>
        <v>702.37</v>
      </c>
      <c r="I142" s="212"/>
      <c r="J142" s="43"/>
      <c r="K142" s="271">
        <f t="shared" si="2"/>
        <v>0</v>
      </c>
      <c r="L142" s="271">
        <f>I142/F142*100</f>
        <v>0</v>
      </c>
      <c r="M142" s="40"/>
    </row>
    <row r="143" spans="1:13" s="38" customFormat="1" ht="13.5" hidden="1">
      <c r="A143" s="36" t="s">
        <v>193</v>
      </c>
      <c r="B143" s="57" t="s">
        <v>132</v>
      </c>
      <c r="C143" s="58" t="s">
        <v>35</v>
      </c>
      <c r="D143" s="44"/>
      <c r="E143" s="43">
        <v>10</v>
      </c>
      <c r="F143" s="64">
        <v>477</v>
      </c>
      <c r="G143" s="37"/>
      <c r="H143" s="64">
        <v>477.07</v>
      </c>
      <c r="I143" s="212"/>
      <c r="J143" s="43"/>
      <c r="K143" s="271">
        <f t="shared" si="2"/>
        <v>0</v>
      </c>
      <c r="L143" s="271">
        <f>I143/F143*100</f>
        <v>0</v>
      </c>
      <c r="M143" s="40"/>
    </row>
    <row r="144" spans="1:13" s="38" customFormat="1" ht="13.5" hidden="1">
      <c r="A144" s="85" t="s">
        <v>193</v>
      </c>
      <c r="B144" s="57" t="s">
        <v>133</v>
      </c>
      <c r="C144" s="58"/>
      <c r="D144" s="36"/>
      <c r="E144" s="43">
        <v>97</v>
      </c>
      <c r="F144" s="43">
        <v>225.3</v>
      </c>
      <c r="G144" s="37"/>
      <c r="H144" s="43">
        <v>225.3</v>
      </c>
      <c r="I144" s="223"/>
      <c r="J144" s="43"/>
      <c r="K144" s="271">
        <f t="shared" si="2"/>
        <v>0</v>
      </c>
      <c r="L144" s="271">
        <f>I144/F144*100</f>
        <v>0</v>
      </c>
      <c r="M144" s="40"/>
    </row>
    <row r="145" spans="1:13" s="52" customFormat="1" ht="22.5" customHeight="1" hidden="1">
      <c r="A145" s="25" t="s">
        <v>203</v>
      </c>
      <c r="B145" s="53" t="s">
        <v>46</v>
      </c>
      <c r="C145" s="66" t="s">
        <v>47</v>
      </c>
      <c r="D145" s="49"/>
      <c r="E145" s="86"/>
      <c r="F145" s="64"/>
      <c r="G145" s="55"/>
      <c r="H145" s="30">
        <v>85421.70000000001</v>
      </c>
      <c r="I145" s="189"/>
      <c r="J145" s="87"/>
      <c r="K145" s="271"/>
      <c r="L145" s="271"/>
      <c r="M145" s="40"/>
    </row>
    <row r="146" spans="1:13" s="52" customFormat="1" ht="13.5" hidden="1">
      <c r="A146" s="85">
        <v>1</v>
      </c>
      <c r="B146" s="57" t="s">
        <v>134</v>
      </c>
      <c r="C146" s="66" t="s">
        <v>47</v>
      </c>
      <c r="D146" s="49"/>
      <c r="E146" s="45">
        <v>15708</v>
      </c>
      <c r="F146" s="64"/>
      <c r="G146" s="55"/>
      <c r="H146" s="30">
        <v>52582.5</v>
      </c>
      <c r="I146" s="189"/>
      <c r="J146" s="87"/>
      <c r="K146" s="271"/>
      <c r="L146" s="271"/>
      <c r="M146" s="40"/>
    </row>
    <row r="147" spans="1:13" s="52" customFormat="1" ht="13.5" hidden="1">
      <c r="A147" s="85" t="s">
        <v>193</v>
      </c>
      <c r="B147" s="57" t="s">
        <v>135</v>
      </c>
      <c r="C147" s="58" t="s">
        <v>47</v>
      </c>
      <c r="D147" s="49"/>
      <c r="E147" s="43">
        <v>1441</v>
      </c>
      <c r="F147" s="64"/>
      <c r="G147" s="55"/>
      <c r="H147" s="30">
        <v>17527.5</v>
      </c>
      <c r="I147" s="189"/>
      <c r="J147" s="87"/>
      <c r="K147" s="271"/>
      <c r="L147" s="271"/>
      <c r="M147" s="40"/>
    </row>
    <row r="148" spans="1:13" s="38" customFormat="1" ht="22.5" customHeight="1" hidden="1">
      <c r="A148" s="49" t="s">
        <v>193</v>
      </c>
      <c r="B148" s="57" t="s">
        <v>136</v>
      </c>
      <c r="C148" s="58" t="s">
        <v>47</v>
      </c>
      <c r="D148" s="82">
        <v>98.9</v>
      </c>
      <c r="E148" s="82">
        <v>100</v>
      </c>
      <c r="F148" s="81">
        <v>20456</v>
      </c>
      <c r="G148" s="82"/>
      <c r="H148" s="43">
        <v>35055</v>
      </c>
      <c r="I148" s="224"/>
      <c r="J148" s="82"/>
      <c r="K148" s="271">
        <f>I148/H148*100</f>
        <v>0</v>
      </c>
      <c r="L148" s="271">
        <f>I148/F148*100</f>
        <v>0</v>
      </c>
      <c r="M148" s="40"/>
    </row>
    <row r="149" spans="1:13" s="38" customFormat="1" ht="13.5" hidden="1">
      <c r="A149" s="36">
        <v>2</v>
      </c>
      <c r="B149" s="57" t="s">
        <v>137</v>
      </c>
      <c r="C149" s="58" t="s">
        <v>47</v>
      </c>
      <c r="D149" s="82"/>
      <c r="E149" s="82">
        <v>99.8</v>
      </c>
      <c r="F149" s="64"/>
      <c r="G149" s="39"/>
      <c r="H149" s="88">
        <v>22819.859999999997</v>
      </c>
      <c r="I149" s="225"/>
      <c r="J149" s="82"/>
      <c r="K149" s="271"/>
      <c r="L149" s="271"/>
      <c r="M149" s="40"/>
    </row>
    <row r="150" spans="1:13" s="46" customFormat="1" ht="13.5" hidden="1">
      <c r="A150" s="36" t="s">
        <v>193</v>
      </c>
      <c r="B150" s="57" t="s">
        <v>138</v>
      </c>
      <c r="C150" s="58" t="s">
        <v>47</v>
      </c>
      <c r="D150" s="43">
        <v>99.8</v>
      </c>
      <c r="E150" s="43">
        <v>99.8</v>
      </c>
      <c r="F150" s="43"/>
      <c r="G150" s="37"/>
      <c r="H150" s="55">
        <v>15213.24</v>
      </c>
      <c r="I150" s="223"/>
      <c r="J150" s="43"/>
      <c r="K150" s="271"/>
      <c r="L150" s="271"/>
      <c r="M150" s="40"/>
    </row>
    <row r="151" spans="1:13" s="46" customFormat="1" ht="13.5" hidden="1">
      <c r="A151" s="36" t="s">
        <v>193</v>
      </c>
      <c r="B151" s="57" t="s">
        <v>139</v>
      </c>
      <c r="C151" s="58" t="s">
        <v>47</v>
      </c>
      <c r="D151" s="43">
        <v>98.2</v>
      </c>
      <c r="E151" s="43">
        <v>99.8</v>
      </c>
      <c r="F151" s="43"/>
      <c r="G151" s="37"/>
      <c r="H151" s="55">
        <v>7606.62</v>
      </c>
      <c r="I151" s="226"/>
      <c r="J151" s="43"/>
      <c r="K151" s="271"/>
      <c r="L151" s="271"/>
      <c r="M151" s="40"/>
    </row>
    <row r="152" spans="1:13" s="38" customFormat="1" ht="13.5" hidden="1">
      <c r="A152" s="36">
        <v>3</v>
      </c>
      <c r="B152" s="89" t="s">
        <v>48</v>
      </c>
      <c r="C152" s="66" t="s">
        <v>49</v>
      </c>
      <c r="D152" s="43">
        <v>100</v>
      </c>
      <c r="E152" s="43">
        <v>100</v>
      </c>
      <c r="F152" s="43">
        <v>400</v>
      </c>
      <c r="G152" s="47"/>
      <c r="H152" s="88">
        <v>1380</v>
      </c>
      <c r="I152" s="227"/>
      <c r="J152" s="43"/>
      <c r="K152" s="271">
        <f>I152/H152*100</f>
        <v>0</v>
      </c>
      <c r="L152" s="271">
        <f>I152/F152*100</f>
        <v>0</v>
      </c>
      <c r="M152" s="40"/>
    </row>
    <row r="153" spans="1:13" s="38" customFormat="1" ht="13.5" hidden="1">
      <c r="A153" s="36">
        <v>4</v>
      </c>
      <c r="B153" s="57" t="s">
        <v>25</v>
      </c>
      <c r="C153" s="58" t="s">
        <v>2</v>
      </c>
      <c r="D153" s="36"/>
      <c r="E153" s="82">
        <v>99</v>
      </c>
      <c r="F153" s="82">
        <v>98</v>
      </c>
      <c r="G153" s="90">
        <v>93.8</v>
      </c>
      <c r="H153" s="90">
        <v>98.5</v>
      </c>
      <c r="I153" s="228"/>
      <c r="J153" s="82"/>
      <c r="K153" s="271">
        <f>I153/H153*100</f>
        <v>0</v>
      </c>
      <c r="L153" s="271">
        <f>I153/F153*100</f>
        <v>0</v>
      </c>
      <c r="M153" s="40"/>
    </row>
    <row r="154" spans="1:13" s="38" customFormat="1" ht="13.5" hidden="1">
      <c r="A154" s="263">
        <v>5</v>
      </c>
      <c r="B154" s="16" t="s">
        <v>240</v>
      </c>
      <c r="C154" s="17" t="s">
        <v>241</v>
      </c>
      <c r="D154" s="36"/>
      <c r="E154" s="82"/>
      <c r="F154" s="82"/>
      <c r="G154" s="90">
        <v>5</v>
      </c>
      <c r="H154" s="90">
        <v>5</v>
      </c>
      <c r="I154" s="228"/>
      <c r="J154" s="82"/>
      <c r="K154" s="271"/>
      <c r="L154" s="271"/>
      <c r="M154" s="258" t="s">
        <v>188</v>
      </c>
    </row>
    <row r="155" spans="1:13" s="38" customFormat="1" ht="13.5" hidden="1">
      <c r="A155" s="263"/>
      <c r="B155" s="16" t="s">
        <v>224</v>
      </c>
      <c r="C155" s="17" t="s">
        <v>51</v>
      </c>
      <c r="D155" s="36"/>
      <c r="E155" s="82"/>
      <c r="F155" s="82"/>
      <c r="G155" s="90">
        <v>9</v>
      </c>
      <c r="H155" s="90">
        <v>9</v>
      </c>
      <c r="I155" s="228"/>
      <c r="J155" s="82"/>
      <c r="K155" s="271"/>
      <c r="L155" s="271"/>
      <c r="M155" s="258"/>
    </row>
    <row r="156" spans="1:13" s="46" customFormat="1" ht="13.5" hidden="1">
      <c r="A156" s="263"/>
      <c r="B156" s="23" t="s">
        <v>228</v>
      </c>
      <c r="C156" s="24" t="s">
        <v>229</v>
      </c>
      <c r="D156" s="82">
        <v>98.8</v>
      </c>
      <c r="E156" s="82">
        <v>99.5</v>
      </c>
      <c r="F156" s="82"/>
      <c r="G156" s="37">
        <v>10</v>
      </c>
      <c r="H156" s="43">
        <v>10</v>
      </c>
      <c r="I156" s="228"/>
      <c r="J156" s="82"/>
      <c r="K156" s="271"/>
      <c r="L156" s="271"/>
      <c r="M156" s="258"/>
    </row>
    <row r="157" spans="1:13" s="33" customFormat="1" ht="24" customHeight="1">
      <c r="A157" s="25" t="s">
        <v>211</v>
      </c>
      <c r="B157" s="26" t="s">
        <v>143</v>
      </c>
      <c r="C157" s="27"/>
      <c r="D157" s="28"/>
      <c r="E157" s="29"/>
      <c r="F157" s="30"/>
      <c r="G157" s="30"/>
      <c r="H157" s="30"/>
      <c r="I157" s="189"/>
      <c r="J157" s="30"/>
      <c r="K157" s="268"/>
      <c r="L157" s="268"/>
      <c r="M157" s="32"/>
    </row>
    <row r="158" spans="1:13" s="134" customFormat="1" ht="27.75" customHeight="1">
      <c r="A158" s="85">
        <v>1</v>
      </c>
      <c r="B158" s="146" t="s">
        <v>67</v>
      </c>
      <c r="C158" s="85" t="s">
        <v>2</v>
      </c>
      <c r="D158" s="145"/>
      <c r="E158" s="145"/>
      <c r="F158" s="130"/>
      <c r="G158" s="6"/>
      <c r="H158" s="113">
        <v>15</v>
      </c>
      <c r="I158" s="229"/>
      <c r="J158" s="130"/>
      <c r="K158" s="269"/>
      <c r="L158" s="269"/>
      <c r="M158" s="32" t="s">
        <v>188</v>
      </c>
    </row>
    <row r="159" spans="1:13" s="134" customFormat="1" ht="22.5" customHeight="1">
      <c r="A159" s="264">
        <v>2</v>
      </c>
      <c r="B159" s="115" t="s">
        <v>144</v>
      </c>
      <c r="C159" s="85" t="s">
        <v>2</v>
      </c>
      <c r="D159" s="145"/>
      <c r="E159" s="145"/>
      <c r="F159" s="130">
        <v>98</v>
      </c>
      <c r="G159" s="6"/>
      <c r="H159" s="29">
        <v>98.9</v>
      </c>
      <c r="I159" s="229">
        <v>98.3</v>
      </c>
      <c r="J159" s="130"/>
      <c r="K159" s="269">
        <f>I159/H159*100</f>
        <v>99.39332659251768</v>
      </c>
      <c r="L159" s="269">
        <f>I159/F159*100</f>
        <v>100.30612244897958</v>
      </c>
      <c r="M159" s="32"/>
    </row>
    <row r="160" spans="1:13" s="134" customFormat="1" ht="21" customHeight="1">
      <c r="A160" s="264"/>
      <c r="B160" s="115" t="s">
        <v>66</v>
      </c>
      <c r="C160" s="85" t="s">
        <v>2</v>
      </c>
      <c r="D160" s="145"/>
      <c r="E160" s="145"/>
      <c r="F160" s="130">
        <v>92</v>
      </c>
      <c r="G160" s="6"/>
      <c r="H160" s="29">
        <v>94</v>
      </c>
      <c r="I160" s="229">
        <v>92.6</v>
      </c>
      <c r="J160" s="130"/>
      <c r="K160" s="269">
        <f>I160/H160*100</f>
        <v>98.51063829787233</v>
      </c>
      <c r="L160" s="269">
        <f>I160/F160*100</f>
        <v>100.65217391304347</v>
      </c>
      <c r="M160" s="32"/>
    </row>
    <row r="161" spans="1:13" s="134" customFormat="1" ht="24" customHeight="1">
      <c r="A161" s="85">
        <v>3</v>
      </c>
      <c r="B161" s="115" t="s">
        <v>69</v>
      </c>
      <c r="C161" s="85" t="s">
        <v>2</v>
      </c>
      <c r="D161" s="145"/>
      <c r="E161" s="145"/>
      <c r="F161" s="130">
        <v>98</v>
      </c>
      <c r="G161" s="6">
        <v>100</v>
      </c>
      <c r="H161" s="113">
        <v>100</v>
      </c>
      <c r="I161" s="229">
        <v>98.5</v>
      </c>
      <c r="J161" s="130"/>
      <c r="K161" s="269">
        <f>I161/H161*100</f>
        <v>98.5</v>
      </c>
      <c r="L161" s="269">
        <f>I161/F161*100</f>
        <v>100.51020408163265</v>
      </c>
      <c r="M161" s="32"/>
    </row>
    <row r="162" spans="1:13" s="33" customFormat="1" ht="24" customHeight="1">
      <c r="A162" s="25" t="s">
        <v>212</v>
      </c>
      <c r="B162" s="26" t="s">
        <v>145</v>
      </c>
      <c r="C162" s="27"/>
      <c r="D162" s="28"/>
      <c r="E162" s="29"/>
      <c r="F162" s="30"/>
      <c r="G162" s="30"/>
      <c r="H162" s="30"/>
      <c r="I162" s="189"/>
      <c r="J162" s="30"/>
      <c r="K162" s="268"/>
      <c r="L162" s="268"/>
      <c r="M162" s="32"/>
    </row>
    <row r="163" spans="1:13" s="106" customFormat="1" ht="22.5" customHeight="1">
      <c r="A163" s="25">
        <v>1</v>
      </c>
      <c r="B163" s="103" t="s">
        <v>146</v>
      </c>
      <c r="C163" s="25" t="s">
        <v>2</v>
      </c>
      <c r="D163" s="25"/>
      <c r="E163" s="104"/>
      <c r="F163" s="105"/>
      <c r="G163" s="122">
        <v>68.2</v>
      </c>
      <c r="H163" s="122">
        <v>68.2</v>
      </c>
      <c r="I163" s="199"/>
      <c r="J163" s="104"/>
      <c r="K163" s="268"/>
      <c r="L163" s="268"/>
      <c r="M163" s="32" t="s">
        <v>188</v>
      </c>
    </row>
    <row r="164" spans="1:13" s="70" customFormat="1" ht="31.5" customHeight="1">
      <c r="A164" s="36">
        <v>2</v>
      </c>
      <c r="B164" s="91" t="s">
        <v>147</v>
      </c>
      <c r="C164" s="36" t="s">
        <v>10</v>
      </c>
      <c r="D164" s="82"/>
      <c r="E164" s="82"/>
      <c r="F164" s="82"/>
      <c r="G164" s="37"/>
      <c r="H164" s="45">
        <v>5</v>
      </c>
      <c r="I164" s="228"/>
      <c r="J164" s="82"/>
      <c r="K164" s="271"/>
      <c r="L164" s="271"/>
      <c r="M164" s="258" t="s">
        <v>188</v>
      </c>
    </row>
    <row r="165" spans="1:13" s="70" customFormat="1" ht="18" customHeight="1">
      <c r="A165" s="36"/>
      <c r="B165" s="41" t="s">
        <v>148</v>
      </c>
      <c r="C165" s="36" t="s">
        <v>10</v>
      </c>
      <c r="D165" s="82"/>
      <c r="E165" s="82"/>
      <c r="F165" s="82"/>
      <c r="G165" s="37"/>
      <c r="H165" s="45">
        <v>1</v>
      </c>
      <c r="I165" s="228"/>
      <c r="J165" s="82"/>
      <c r="K165" s="271"/>
      <c r="L165" s="271"/>
      <c r="M165" s="258"/>
    </row>
    <row r="166" spans="1:13" s="70" customFormat="1" ht="18" customHeight="1">
      <c r="A166" s="36"/>
      <c r="B166" s="41" t="s">
        <v>149</v>
      </c>
      <c r="C166" s="36" t="s">
        <v>10</v>
      </c>
      <c r="D166" s="82"/>
      <c r="E166" s="82"/>
      <c r="F166" s="82"/>
      <c r="G166" s="37"/>
      <c r="H166" s="45">
        <v>1</v>
      </c>
      <c r="I166" s="228"/>
      <c r="J166" s="82"/>
      <c r="K166" s="271"/>
      <c r="L166" s="271"/>
      <c r="M166" s="258"/>
    </row>
    <row r="167" spans="1:13" s="70" customFormat="1" ht="18" customHeight="1">
      <c r="A167" s="36"/>
      <c r="B167" s="41" t="s">
        <v>150</v>
      </c>
      <c r="C167" s="36" t="s">
        <v>10</v>
      </c>
      <c r="D167" s="82"/>
      <c r="E167" s="82"/>
      <c r="F167" s="82"/>
      <c r="G167" s="37"/>
      <c r="H167" s="45">
        <v>3</v>
      </c>
      <c r="I167" s="228"/>
      <c r="J167" s="82"/>
      <c r="K167" s="271"/>
      <c r="L167" s="271"/>
      <c r="M167" s="258"/>
    </row>
    <row r="168" spans="1:13" s="70" customFormat="1" ht="18" customHeight="1" hidden="1">
      <c r="A168" s="36">
        <v>3</v>
      </c>
      <c r="B168" s="91" t="s">
        <v>37</v>
      </c>
      <c r="C168" s="36" t="s">
        <v>38</v>
      </c>
      <c r="D168" s="82"/>
      <c r="E168" s="82"/>
      <c r="F168" s="45">
        <v>17201</v>
      </c>
      <c r="G168" s="45"/>
      <c r="H168" s="45" t="s">
        <v>235</v>
      </c>
      <c r="I168" s="230" t="s">
        <v>234</v>
      </c>
      <c r="J168" s="82"/>
      <c r="K168" s="271">
        <f>I168/H168*100</f>
        <v>88.75279002667537</v>
      </c>
      <c r="L168" s="271">
        <f>I168/F168*100</f>
        <v>94.77937329225044</v>
      </c>
      <c r="M168" s="40"/>
    </row>
    <row r="169" spans="1:13" s="70" customFormat="1" ht="18" customHeight="1" hidden="1">
      <c r="A169" s="36"/>
      <c r="B169" s="41" t="s">
        <v>50</v>
      </c>
      <c r="C169" s="36" t="s">
        <v>38</v>
      </c>
      <c r="D169" s="82"/>
      <c r="E169" s="82"/>
      <c r="F169" s="45">
        <v>4005</v>
      </c>
      <c r="G169" s="45"/>
      <c r="H169" s="45" t="s">
        <v>230</v>
      </c>
      <c r="I169" s="230">
        <v>4078</v>
      </c>
      <c r="J169" s="82"/>
      <c r="K169" s="271">
        <f aca="true" t="shared" si="3" ref="K169:K195">I169/H169*100</f>
        <v>102.12872526922115</v>
      </c>
      <c r="L169" s="271">
        <f>I169/F169*100</f>
        <v>101.8227215980025</v>
      </c>
      <c r="M169" s="40"/>
    </row>
    <row r="170" spans="1:13" s="70" customFormat="1" ht="18" customHeight="1" hidden="1">
      <c r="A170" s="36"/>
      <c r="B170" s="41" t="s">
        <v>39</v>
      </c>
      <c r="C170" s="36" t="s">
        <v>38</v>
      </c>
      <c r="D170" s="82"/>
      <c r="E170" s="82"/>
      <c r="F170" s="45">
        <v>6415</v>
      </c>
      <c r="G170" s="45"/>
      <c r="H170" s="45" t="s">
        <v>231</v>
      </c>
      <c r="I170" s="230">
        <v>6609</v>
      </c>
      <c r="J170" s="82"/>
      <c r="K170" s="271">
        <f t="shared" si="3"/>
        <v>100.3949567066687</v>
      </c>
      <c r="L170" s="271">
        <f>I170/F170*100</f>
        <v>103.02416212003118</v>
      </c>
      <c r="M170" s="40"/>
    </row>
    <row r="171" spans="1:13" s="70" customFormat="1" ht="18" customHeight="1" hidden="1">
      <c r="A171" s="36"/>
      <c r="B171" s="41" t="s">
        <v>40</v>
      </c>
      <c r="C171" s="36" t="s">
        <v>38</v>
      </c>
      <c r="D171" s="82"/>
      <c r="E171" s="82"/>
      <c r="F171" s="45">
        <v>4225</v>
      </c>
      <c r="G171" s="45"/>
      <c r="H171" s="45" t="s">
        <v>232</v>
      </c>
      <c r="I171" s="230" t="s">
        <v>233</v>
      </c>
      <c r="J171" s="82"/>
      <c r="K171" s="271">
        <f t="shared" si="3"/>
        <v>105.13805522208884</v>
      </c>
      <c r="L171" s="271">
        <f>I171/F171*100</f>
        <v>103.64497041420118</v>
      </c>
      <c r="M171" s="40"/>
    </row>
    <row r="172" spans="1:13" s="70" customFormat="1" ht="18" customHeight="1" hidden="1">
      <c r="A172" s="36"/>
      <c r="B172" s="41" t="s">
        <v>41</v>
      </c>
      <c r="C172" s="36" t="s">
        <v>38</v>
      </c>
      <c r="D172" s="82"/>
      <c r="E172" s="82"/>
      <c r="F172" s="45">
        <v>2200</v>
      </c>
      <c r="G172" s="45"/>
      <c r="H172" s="45">
        <v>2286</v>
      </c>
      <c r="I172" s="230">
        <v>2088</v>
      </c>
      <c r="J172" s="82"/>
      <c r="K172" s="271">
        <f t="shared" si="3"/>
        <v>91.33858267716536</v>
      </c>
      <c r="L172" s="271">
        <f>I172/F172*100</f>
        <v>94.9090909090909</v>
      </c>
      <c r="M172" s="40"/>
    </row>
    <row r="173" spans="1:13" s="70" customFormat="1" ht="18" customHeight="1" hidden="1">
      <c r="A173" s="36"/>
      <c r="B173" s="92" t="s">
        <v>151</v>
      </c>
      <c r="C173" s="36" t="s">
        <v>38</v>
      </c>
      <c r="D173" s="82"/>
      <c r="E173" s="82"/>
      <c r="F173" s="45">
        <v>250</v>
      </c>
      <c r="G173" s="45"/>
      <c r="H173" s="45">
        <v>250</v>
      </c>
      <c r="I173" s="230">
        <v>253</v>
      </c>
      <c r="J173" s="82"/>
      <c r="K173" s="271">
        <f t="shared" si="3"/>
        <v>101.2</v>
      </c>
      <c r="L173" s="271">
        <f>I173/F173*100</f>
        <v>101.2</v>
      </c>
      <c r="M173" s="40"/>
    </row>
    <row r="174" spans="1:13" s="70" customFormat="1" ht="18" customHeight="1">
      <c r="A174" s="36">
        <v>4</v>
      </c>
      <c r="B174" s="91" t="s">
        <v>152</v>
      </c>
      <c r="C174" s="36"/>
      <c r="D174" s="82"/>
      <c r="E174" s="82"/>
      <c r="F174" s="82"/>
      <c r="G174" s="82"/>
      <c r="H174" s="82"/>
      <c r="I174" s="228"/>
      <c r="J174" s="82"/>
      <c r="K174" s="271"/>
      <c r="L174" s="271"/>
      <c r="M174" s="40"/>
    </row>
    <row r="175" spans="1:13" s="46" customFormat="1" ht="18" customHeight="1">
      <c r="A175" s="242"/>
      <c r="B175" s="243" t="s">
        <v>153</v>
      </c>
      <c r="C175" s="242" t="s">
        <v>2</v>
      </c>
      <c r="D175" s="228"/>
      <c r="E175" s="228"/>
      <c r="F175" s="231">
        <v>99.5</v>
      </c>
      <c r="G175" s="231"/>
      <c r="H175" s="231">
        <v>100</v>
      </c>
      <c r="I175" s="231">
        <v>99.8</v>
      </c>
      <c r="J175" s="231"/>
      <c r="K175" s="273">
        <f t="shared" si="3"/>
        <v>99.8</v>
      </c>
      <c r="L175" s="273">
        <f>I175/F175*100</f>
        <v>100.30150753768845</v>
      </c>
      <c r="M175" s="241"/>
    </row>
    <row r="176" spans="1:13" s="149" customFormat="1" ht="18" customHeight="1">
      <c r="A176" s="147"/>
      <c r="B176" s="115" t="s">
        <v>154</v>
      </c>
      <c r="C176" s="147" t="s">
        <v>2</v>
      </c>
      <c r="D176" s="145"/>
      <c r="E176" s="145"/>
      <c r="F176" s="130">
        <v>82.3</v>
      </c>
      <c r="G176" s="130"/>
      <c r="H176" s="130">
        <v>83.1</v>
      </c>
      <c r="I176" s="229">
        <v>83.1</v>
      </c>
      <c r="J176" s="130"/>
      <c r="K176" s="269">
        <f t="shared" si="3"/>
        <v>100</v>
      </c>
      <c r="L176" s="269">
        <f>I176/F176*100</f>
        <v>100.97205346294045</v>
      </c>
      <c r="M176" s="32"/>
    </row>
    <row r="177" spans="1:13" s="149" customFormat="1" ht="21.75" customHeight="1">
      <c r="A177" s="147"/>
      <c r="B177" s="161" t="s">
        <v>245</v>
      </c>
      <c r="C177" s="147" t="s">
        <v>2</v>
      </c>
      <c r="D177" s="145"/>
      <c r="E177" s="145"/>
      <c r="F177" s="130">
        <v>25.5</v>
      </c>
      <c r="G177" s="130"/>
      <c r="H177" s="130">
        <v>24.03</v>
      </c>
      <c r="I177" s="229">
        <v>25.47</v>
      </c>
      <c r="J177" s="130"/>
      <c r="K177" s="269">
        <f t="shared" si="3"/>
        <v>105.99250936329587</v>
      </c>
      <c r="L177" s="269">
        <f>I177/F177*100</f>
        <v>99.88235294117646</v>
      </c>
      <c r="M177" s="32"/>
    </row>
    <row r="178" spans="1:13" s="148" customFormat="1" ht="18.75" customHeight="1">
      <c r="A178" s="85">
        <v>5</v>
      </c>
      <c r="B178" s="26" t="s">
        <v>155</v>
      </c>
      <c r="C178" s="85" t="s">
        <v>2</v>
      </c>
      <c r="D178" s="85"/>
      <c r="E178" s="145"/>
      <c r="F178" s="6">
        <v>43.66</v>
      </c>
      <c r="G178" s="6"/>
      <c r="H178" s="6">
        <v>44.97</v>
      </c>
      <c r="I178" s="192">
        <v>44.97</v>
      </c>
      <c r="J178" s="130"/>
      <c r="K178" s="269">
        <f t="shared" si="3"/>
        <v>100</v>
      </c>
      <c r="L178" s="269">
        <f>I178/F178*100</f>
        <v>103.00045808520386</v>
      </c>
      <c r="M178" s="32"/>
    </row>
    <row r="179" spans="1:13" s="148" customFormat="1" ht="18.75" customHeight="1">
      <c r="A179" s="85">
        <v>6</v>
      </c>
      <c r="B179" s="26" t="s">
        <v>236</v>
      </c>
      <c r="C179" s="85" t="s">
        <v>2</v>
      </c>
      <c r="D179" s="29"/>
      <c r="E179" s="29"/>
      <c r="F179" s="113">
        <v>98.4</v>
      </c>
      <c r="G179" s="113"/>
      <c r="H179" s="113">
        <v>99.26</v>
      </c>
      <c r="I179" s="193">
        <v>99.26</v>
      </c>
      <c r="J179" s="113"/>
      <c r="K179" s="269">
        <f t="shared" si="3"/>
        <v>100</v>
      </c>
      <c r="L179" s="269">
        <f>I179/F179*100</f>
        <v>100.8739837398374</v>
      </c>
      <c r="M179" s="32"/>
    </row>
    <row r="180" spans="1:13" s="149" customFormat="1" ht="18.75" customHeight="1">
      <c r="A180" s="85">
        <v>7</v>
      </c>
      <c r="B180" s="26" t="s">
        <v>156</v>
      </c>
      <c r="C180" s="85" t="s">
        <v>2</v>
      </c>
      <c r="D180" s="29"/>
      <c r="E180" s="29"/>
      <c r="F180" s="113">
        <v>100</v>
      </c>
      <c r="G180" s="113"/>
      <c r="H180" s="113">
        <v>100</v>
      </c>
      <c r="I180" s="193">
        <v>100</v>
      </c>
      <c r="J180" s="113"/>
      <c r="K180" s="269">
        <f t="shared" si="3"/>
        <v>100</v>
      </c>
      <c r="L180" s="269">
        <f>I180/F180*100</f>
        <v>100</v>
      </c>
      <c r="M180" s="32"/>
    </row>
    <row r="181" spans="1:13" s="149" customFormat="1" ht="18.75" customHeight="1">
      <c r="A181" s="85">
        <v>8</v>
      </c>
      <c r="B181" s="26" t="s">
        <v>20</v>
      </c>
      <c r="C181" s="85" t="s">
        <v>2</v>
      </c>
      <c r="D181" s="31"/>
      <c r="E181" s="31"/>
      <c r="F181" s="113">
        <v>99.4</v>
      </c>
      <c r="G181" s="113"/>
      <c r="H181" s="113">
        <v>99.9</v>
      </c>
      <c r="I181" s="193">
        <v>99.9</v>
      </c>
      <c r="J181" s="6"/>
      <c r="K181" s="269">
        <f t="shared" si="3"/>
        <v>100</v>
      </c>
      <c r="L181" s="269">
        <f>I181/F181*100</f>
        <v>100.50301810865191</v>
      </c>
      <c r="M181" s="32"/>
    </row>
    <row r="182" spans="1:13" s="149" customFormat="1" ht="18.75" customHeight="1">
      <c r="A182" s="85" t="s">
        <v>193</v>
      </c>
      <c r="B182" s="115" t="s">
        <v>157</v>
      </c>
      <c r="C182" s="85" t="s">
        <v>2</v>
      </c>
      <c r="D182" s="29"/>
      <c r="E182" s="29"/>
      <c r="F182" s="113">
        <v>99.8</v>
      </c>
      <c r="G182" s="113"/>
      <c r="H182" s="113">
        <v>100</v>
      </c>
      <c r="I182" s="193">
        <v>99.8</v>
      </c>
      <c r="J182" s="113"/>
      <c r="K182" s="269">
        <f t="shared" si="3"/>
        <v>99.8</v>
      </c>
      <c r="L182" s="269">
        <f>I182/F182*100</f>
        <v>100</v>
      </c>
      <c r="M182" s="32"/>
    </row>
    <row r="183" spans="1:13" s="149" customFormat="1" ht="18.75" customHeight="1">
      <c r="A183" s="85" t="s">
        <v>193</v>
      </c>
      <c r="B183" s="115" t="s">
        <v>40</v>
      </c>
      <c r="C183" s="85" t="s">
        <v>2</v>
      </c>
      <c r="D183" s="85"/>
      <c r="E183" s="29"/>
      <c r="F183" s="113">
        <v>99</v>
      </c>
      <c r="G183" s="113"/>
      <c r="H183" s="113">
        <v>99</v>
      </c>
      <c r="I183" s="193">
        <v>99</v>
      </c>
      <c r="J183" s="113"/>
      <c r="K183" s="269">
        <f t="shared" si="3"/>
        <v>100</v>
      </c>
      <c r="L183" s="269">
        <f>I183/F183*100</f>
        <v>100</v>
      </c>
      <c r="M183" s="32"/>
    </row>
    <row r="184" spans="1:13" s="149" customFormat="1" ht="18.75" customHeight="1">
      <c r="A184" s="85">
        <v>9</v>
      </c>
      <c r="B184" s="26" t="s">
        <v>158</v>
      </c>
      <c r="C184" s="85" t="s">
        <v>2</v>
      </c>
      <c r="D184" s="85"/>
      <c r="E184" s="150">
        <v>99.8</v>
      </c>
      <c r="F184" s="130">
        <v>100</v>
      </c>
      <c r="G184" s="130"/>
      <c r="H184" s="130">
        <v>100</v>
      </c>
      <c r="I184" s="229">
        <v>100</v>
      </c>
      <c r="J184" s="113"/>
      <c r="K184" s="269">
        <f t="shared" si="3"/>
        <v>100</v>
      </c>
      <c r="L184" s="269">
        <f>I184/F184*100</f>
        <v>100</v>
      </c>
      <c r="M184" s="32"/>
    </row>
    <row r="185" spans="1:13" s="149" customFormat="1" ht="18.75" customHeight="1">
      <c r="A185" s="85">
        <v>10</v>
      </c>
      <c r="B185" s="26" t="s">
        <v>21</v>
      </c>
      <c r="C185" s="85" t="s">
        <v>2</v>
      </c>
      <c r="D185" s="85"/>
      <c r="E185" s="150">
        <v>99.8</v>
      </c>
      <c r="F185" s="150"/>
      <c r="G185" s="150"/>
      <c r="H185" s="150"/>
      <c r="I185" s="232"/>
      <c r="J185" s="29"/>
      <c r="K185" s="268"/>
      <c r="L185" s="268"/>
      <c r="M185" s="32"/>
    </row>
    <row r="186" spans="1:13" s="149" customFormat="1" ht="18.75" customHeight="1">
      <c r="A186" s="85"/>
      <c r="B186" s="115" t="s">
        <v>159</v>
      </c>
      <c r="C186" s="85" t="s">
        <v>2</v>
      </c>
      <c r="D186" s="85"/>
      <c r="E186" s="150">
        <v>99.8</v>
      </c>
      <c r="F186" s="150">
        <v>99.64</v>
      </c>
      <c r="G186" s="150"/>
      <c r="H186" s="150">
        <v>98.79</v>
      </c>
      <c r="I186" s="232">
        <v>99.64</v>
      </c>
      <c r="J186" s="150"/>
      <c r="K186" s="274">
        <f t="shared" si="3"/>
        <v>100.86041097277052</v>
      </c>
      <c r="L186" s="274">
        <f>I186/F186*100</f>
        <v>100</v>
      </c>
      <c r="M186" s="32"/>
    </row>
    <row r="187" spans="1:13" s="149" customFormat="1" ht="18.75" customHeight="1">
      <c r="A187" s="85"/>
      <c r="B187" s="115" t="s">
        <v>160</v>
      </c>
      <c r="C187" s="85" t="s">
        <v>2</v>
      </c>
      <c r="D187" s="85"/>
      <c r="E187" s="151">
        <v>96</v>
      </c>
      <c r="F187" s="150">
        <v>99.1</v>
      </c>
      <c r="G187" s="150"/>
      <c r="H187" s="150">
        <v>97.8</v>
      </c>
      <c r="I187" s="232">
        <v>99.1</v>
      </c>
      <c r="J187" s="150"/>
      <c r="K187" s="274">
        <f t="shared" si="3"/>
        <v>101.32924335378324</v>
      </c>
      <c r="L187" s="274">
        <f>I187/F187*100</f>
        <v>100</v>
      </c>
      <c r="M187" s="32"/>
    </row>
    <row r="188" spans="1:13" s="149" customFormat="1" ht="18.75" customHeight="1">
      <c r="A188" s="85">
        <v>11</v>
      </c>
      <c r="B188" s="26" t="s">
        <v>161</v>
      </c>
      <c r="C188" s="85"/>
      <c r="D188" s="85"/>
      <c r="E188" s="151">
        <v>90</v>
      </c>
      <c r="F188" s="150">
        <v>99.5</v>
      </c>
      <c r="G188" s="150">
        <v>98</v>
      </c>
      <c r="H188" s="150">
        <v>99</v>
      </c>
      <c r="I188" s="232">
        <v>99</v>
      </c>
      <c r="J188" s="150"/>
      <c r="K188" s="274">
        <f t="shared" si="3"/>
        <v>100</v>
      </c>
      <c r="L188" s="274">
        <f>I188/F188*100</f>
        <v>99.49748743718592</v>
      </c>
      <c r="M188" s="32"/>
    </row>
    <row r="189" spans="1:13" s="148" customFormat="1" ht="18.75" customHeight="1">
      <c r="A189" s="85"/>
      <c r="B189" s="115" t="s">
        <v>162</v>
      </c>
      <c r="C189" s="85"/>
      <c r="D189" s="27"/>
      <c r="E189" s="122"/>
      <c r="F189" s="150">
        <v>99.1</v>
      </c>
      <c r="G189" s="150"/>
      <c r="H189" s="150">
        <v>98.5</v>
      </c>
      <c r="I189" s="232">
        <v>92</v>
      </c>
      <c r="J189" s="150"/>
      <c r="K189" s="274">
        <f t="shared" si="3"/>
        <v>93.4010152284264</v>
      </c>
      <c r="L189" s="274">
        <f>I189/F189*100</f>
        <v>92.83551967709384</v>
      </c>
      <c r="M189" s="32"/>
    </row>
    <row r="190" spans="1:13" s="148" customFormat="1" ht="18.75" customHeight="1">
      <c r="A190" s="85"/>
      <c r="B190" s="115" t="s">
        <v>39</v>
      </c>
      <c r="C190" s="85" t="s">
        <v>2</v>
      </c>
      <c r="D190" s="27"/>
      <c r="E190" s="116">
        <v>91</v>
      </c>
      <c r="F190" s="150">
        <v>99.7</v>
      </c>
      <c r="G190" s="150"/>
      <c r="H190" s="150">
        <v>99.3</v>
      </c>
      <c r="I190" s="232">
        <v>100</v>
      </c>
      <c r="J190" s="150"/>
      <c r="K190" s="274">
        <f t="shared" si="3"/>
        <v>100.70493454179254</v>
      </c>
      <c r="L190" s="274">
        <f>I190/F190*100</f>
        <v>100.30090270812437</v>
      </c>
      <c r="M190" s="32"/>
    </row>
    <row r="191" spans="1:13" s="148" customFormat="1" ht="18.75" customHeight="1">
      <c r="A191" s="85"/>
      <c r="B191" s="115" t="s">
        <v>40</v>
      </c>
      <c r="C191" s="85" t="s">
        <v>2</v>
      </c>
      <c r="D191" s="27"/>
      <c r="E191" s="29">
        <v>67.4</v>
      </c>
      <c r="F191" s="150">
        <v>99.8</v>
      </c>
      <c r="G191" s="150"/>
      <c r="H191" s="150">
        <v>98.9</v>
      </c>
      <c r="I191" s="232">
        <v>99.8</v>
      </c>
      <c r="J191" s="150"/>
      <c r="K191" s="274">
        <f t="shared" si="3"/>
        <v>100.91001011122344</v>
      </c>
      <c r="L191" s="274">
        <f>I191/F191*100</f>
        <v>100</v>
      </c>
      <c r="M191" s="32"/>
    </row>
    <row r="192" spans="1:13" s="148" customFormat="1" ht="24" customHeight="1">
      <c r="A192" s="85">
        <v>12</v>
      </c>
      <c r="B192" s="26" t="s">
        <v>22</v>
      </c>
      <c r="C192" s="85" t="s">
        <v>2</v>
      </c>
      <c r="D192" s="27"/>
      <c r="E192" s="29">
        <v>70.2</v>
      </c>
      <c r="F192" s="152"/>
      <c r="G192" s="152"/>
      <c r="H192" s="152"/>
      <c r="I192" s="233"/>
      <c r="J192" s="152"/>
      <c r="K192" s="268"/>
      <c r="L192" s="268"/>
      <c r="M192" s="32"/>
    </row>
    <row r="193" spans="1:13" s="148" customFormat="1" ht="20.25" customHeight="1">
      <c r="A193" s="85"/>
      <c r="B193" s="115" t="s">
        <v>163</v>
      </c>
      <c r="C193" s="85" t="s">
        <v>2</v>
      </c>
      <c r="D193" s="27"/>
      <c r="E193" s="116">
        <v>9478</v>
      </c>
      <c r="F193" s="150">
        <v>77.85</v>
      </c>
      <c r="G193" s="150"/>
      <c r="H193" s="150">
        <v>86.18</v>
      </c>
      <c r="I193" s="232">
        <v>77.85</v>
      </c>
      <c r="J193" s="168"/>
      <c r="K193" s="269">
        <f t="shared" si="3"/>
        <v>90.33418426549082</v>
      </c>
      <c r="L193" s="269">
        <f>I193/F193*100</f>
        <v>100</v>
      </c>
      <c r="M193" s="32"/>
    </row>
    <row r="194" spans="1:13" s="148" customFormat="1" ht="20.25" customHeight="1">
      <c r="A194" s="85"/>
      <c r="B194" s="115" t="s">
        <v>164</v>
      </c>
      <c r="C194" s="85" t="s">
        <v>2</v>
      </c>
      <c r="D194" s="27"/>
      <c r="E194" s="116">
        <v>2</v>
      </c>
      <c r="F194" s="150">
        <v>68.29</v>
      </c>
      <c r="G194" s="150"/>
      <c r="H194" s="150">
        <v>83.73</v>
      </c>
      <c r="I194" s="232">
        <v>68.29</v>
      </c>
      <c r="J194" s="168"/>
      <c r="K194" s="269">
        <f t="shared" si="3"/>
        <v>81.55977546876866</v>
      </c>
      <c r="L194" s="269">
        <f>I194/F194*100</f>
        <v>100</v>
      </c>
      <c r="M194" s="32"/>
    </row>
    <row r="195" spans="1:13" s="148" customFormat="1" ht="20.25" customHeight="1">
      <c r="A195" s="85"/>
      <c r="B195" s="115" t="s">
        <v>148</v>
      </c>
      <c r="C195" s="85" t="s">
        <v>2</v>
      </c>
      <c r="D195" s="29">
        <v>194</v>
      </c>
      <c r="E195" s="153">
        <v>623</v>
      </c>
      <c r="F195" s="113">
        <v>77.1</v>
      </c>
      <c r="G195" s="113"/>
      <c r="H195" s="113">
        <v>94.36</v>
      </c>
      <c r="I195" s="193">
        <v>77.11</v>
      </c>
      <c r="J195" s="113"/>
      <c r="K195" s="269">
        <f t="shared" si="3"/>
        <v>81.71894870707928</v>
      </c>
      <c r="L195" s="269">
        <f>I195/F195*100</f>
        <v>100.01297016861218</v>
      </c>
      <c r="M195" s="32"/>
    </row>
    <row r="196" spans="1:13" s="33" customFormat="1" ht="24" customHeight="1">
      <c r="A196" s="25" t="s">
        <v>213</v>
      </c>
      <c r="B196" s="26" t="s">
        <v>165</v>
      </c>
      <c r="C196" s="27"/>
      <c r="D196" s="28"/>
      <c r="E196" s="29">
        <v>33.3</v>
      </c>
      <c r="F196" s="130"/>
      <c r="G196" s="130"/>
      <c r="H196" s="130"/>
      <c r="I196" s="229"/>
      <c r="J196" s="130"/>
      <c r="K196" s="269"/>
      <c r="L196" s="269"/>
      <c r="M196" s="32"/>
    </row>
    <row r="197" spans="1:13" s="33" customFormat="1" ht="23.25" customHeight="1">
      <c r="A197" s="5">
        <v>1</v>
      </c>
      <c r="B197" s="156" t="s">
        <v>166</v>
      </c>
      <c r="C197" s="157" t="s">
        <v>2</v>
      </c>
      <c r="D197" s="147"/>
      <c r="E197" s="29">
        <v>54.6</v>
      </c>
      <c r="F197" s="150"/>
      <c r="G197" s="150">
        <v>1.15</v>
      </c>
      <c r="H197" s="150">
        <v>1.15</v>
      </c>
      <c r="I197" s="232"/>
      <c r="J197" s="150"/>
      <c r="K197" s="274"/>
      <c r="L197" s="274"/>
      <c r="M197" s="32" t="s">
        <v>188</v>
      </c>
    </row>
    <row r="198" spans="1:13" s="33" customFormat="1" ht="23.25" customHeight="1">
      <c r="A198" s="5">
        <v>2</v>
      </c>
      <c r="B198" s="156" t="s">
        <v>167</v>
      </c>
      <c r="C198" s="157" t="s">
        <v>2</v>
      </c>
      <c r="D198" s="29">
        <v>97</v>
      </c>
      <c r="E198" s="29">
        <v>98</v>
      </c>
      <c r="F198" s="150"/>
      <c r="G198" s="150"/>
      <c r="H198" s="150">
        <v>100</v>
      </c>
      <c r="I198" s="232"/>
      <c r="J198" s="150"/>
      <c r="K198" s="274"/>
      <c r="L198" s="274"/>
      <c r="M198" s="32" t="s">
        <v>188</v>
      </c>
    </row>
    <row r="199" spans="1:13" s="33" customFormat="1" ht="23.25" customHeight="1">
      <c r="A199" s="5">
        <v>3</v>
      </c>
      <c r="B199" s="158" t="s">
        <v>23</v>
      </c>
      <c r="C199" s="5" t="s">
        <v>2</v>
      </c>
      <c r="D199" s="25"/>
      <c r="E199" s="122"/>
      <c r="F199" s="150"/>
      <c r="G199" s="150">
        <v>11.29</v>
      </c>
      <c r="H199" s="150">
        <v>11.29</v>
      </c>
      <c r="I199" s="232"/>
      <c r="J199" s="150"/>
      <c r="K199" s="274"/>
      <c r="L199" s="274"/>
      <c r="M199" s="32" t="s">
        <v>188</v>
      </c>
    </row>
    <row r="200" spans="1:13" s="134" customFormat="1" ht="23.25" customHeight="1">
      <c r="A200" s="5">
        <v>4</v>
      </c>
      <c r="B200" s="158" t="s">
        <v>168</v>
      </c>
      <c r="C200" s="5" t="s">
        <v>2</v>
      </c>
      <c r="D200" s="27"/>
      <c r="E200" s="113">
        <v>0.3</v>
      </c>
      <c r="F200" s="150"/>
      <c r="G200" s="150"/>
      <c r="H200" s="150">
        <v>20.5</v>
      </c>
      <c r="I200" s="232"/>
      <c r="J200" s="150"/>
      <c r="K200" s="274"/>
      <c r="L200" s="274"/>
      <c r="M200" s="32" t="s">
        <v>188</v>
      </c>
    </row>
    <row r="201" spans="1:13" s="33" customFormat="1" ht="23.25" customHeight="1">
      <c r="A201" s="245">
        <v>5</v>
      </c>
      <c r="B201" s="249" t="s">
        <v>30</v>
      </c>
      <c r="C201" s="250" t="s">
        <v>2</v>
      </c>
      <c r="D201" s="197">
        <v>7.2</v>
      </c>
      <c r="E201" s="197">
        <v>8.7</v>
      </c>
      <c r="F201" s="232">
        <v>14.5</v>
      </c>
      <c r="G201" s="232">
        <v>96</v>
      </c>
      <c r="H201" s="232">
        <v>96</v>
      </c>
      <c r="I201" s="232">
        <v>34.36</v>
      </c>
      <c r="J201" s="232"/>
      <c r="K201" s="275">
        <f>I201/H201*100</f>
        <v>35.791666666666664</v>
      </c>
      <c r="L201" s="275">
        <f>I201/F201*100</f>
        <v>236.96551724137927</v>
      </c>
      <c r="M201" s="251"/>
    </row>
    <row r="202" spans="1:13" s="33" customFormat="1" ht="24" customHeight="1">
      <c r="A202" s="25" t="s">
        <v>214</v>
      </c>
      <c r="B202" s="26" t="s">
        <v>169</v>
      </c>
      <c r="C202" s="27"/>
      <c r="D202" s="28"/>
      <c r="E202" s="29">
        <v>14</v>
      </c>
      <c r="F202" s="130"/>
      <c r="G202" s="130"/>
      <c r="H202" s="130"/>
      <c r="I202" s="229"/>
      <c r="J202" s="130"/>
      <c r="K202" s="269"/>
      <c r="L202" s="269"/>
      <c r="M202" s="32"/>
    </row>
    <row r="203" spans="1:13" s="38" customFormat="1" ht="27.75">
      <c r="A203" s="34">
        <v>1</v>
      </c>
      <c r="B203" s="93" t="s">
        <v>42</v>
      </c>
      <c r="C203" s="34" t="s">
        <v>43</v>
      </c>
      <c r="D203" s="94"/>
      <c r="E203" s="43">
        <v>93.3</v>
      </c>
      <c r="F203" s="95"/>
      <c r="G203" s="95"/>
      <c r="H203" s="170">
        <v>118</v>
      </c>
      <c r="I203" s="234"/>
      <c r="J203" s="95"/>
      <c r="K203" s="271"/>
      <c r="L203" s="271"/>
      <c r="M203" s="40" t="s">
        <v>188</v>
      </c>
    </row>
    <row r="204" spans="1:13" s="38" customFormat="1" ht="22.5" customHeight="1">
      <c r="A204" s="34">
        <v>2</v>
      </c>
      <c r="B204" s="93" t="s">
        <v>170</v>
      </c>
      <c r="C204" s="34" t="s">
        <v>24</v>
      </c>
      <c r="D204" s="94"/>
      <c r="E204" s="43">
        <v>12.5</v>
      </c>
      <c r="F204" s="95"/>
      <c r="G204" s="150">
        <v>86.7</v>
      </c>
      <c r="H204" s="150">
        <v>86.7</v>
      </c>
      <c r="I204" s="234"/>
      <c r="J204" s="95"/>
      <c r="K204" s="271"/>
      <c r="L204" s="271"/>
      <c r="M204" s="40" t="s">
        <v>188</v>
      </c>
    </row>
    <row r="205" spans="1:13" s="38" customFormat="1" ht="32.25" customHeight="1">
      <c r="A205" s="34">
        <v>3</v>
      </c>
      <c r="B205" s="93" t="s">
        <v>27</v>
      </c>
      <c r="C205" s="34" t="s">
        <v>28</v>
      </c>
      <c r="D205" s="64"/>
      <c r="E205" s="96"/>
      <c r="F205" s="96"/>
      <c r="G205" s="96"/>
      <c r="H205" s="80">
        <v>12200</v>
      </c>
      <c r="I205" s="235"/>
      <c r="J205" s="64"/>
      <c r="K205" s="276"/>
      <c r="L205" s="276"/>
      <c r="M205" s="40" t="s">
        <v>188</v>
      </c>
    </row>
    <row r="206" spans="1:13" s="33" customFormat="1" ht="21" customHeight="1">
      <c r="A206" s="5">
        <v>4</v>
      </c>
      <c r="B206" s="156" t="s">
        <v>52</v>
      </c>
      <c r="C206" s="5" t="s">
        <v>24</v>
      </c>
      <c r="D206" s="129"/>
      <c r="E206" s="129"/>
      <c r="F206" s="129"/>
      <c r="G206" s="127">
        <v>83.3</v>
      </c>
      <c r="H206" s="127">
        <v>83.3</v>
      </c>
      <c r="I206" s="206"/>
      <c r="J206" s="129"/>
      <c r="K206" s="277"/>
      <c r="L206" s="277"/>
      <c r="M206" s="32" t="s">
        <v>188</v>
      </c>
    </row>
    <row r="207" spans="1:13" s="33" customFormat="1" ht="21.75" customHeight="1">
      <c r="A207" s="5">
        <v>5</v>
      </c>
      <c r="B207" s="156" t="s">
        <v>171</v>
      </c>
      <c r="C207" s="5" t="s">
        <v>174</v>
      </c>
      <c r="D207" s="9"/>
      <c r="E207" s="9"/>
      <c r="F207" s="9"/>
      <c r="G207" s="9"/>
      <c r="H207" s="9">
        <v>6</v>
      </c>
      <c r="I207" s="236"/>
      <c r="J207" s="9"/>
      <c r="K207" s="278"/>
      <c r="L207" s="278"/>
      <c r="M207" s="32" t="s">
        <v>188</v>
      </c>
    </row>
    <row r="208" spans="1:13" s="33" customFormat="1" ht="21" customHeight="1">
      <c r="A208" s="5">
        <v>6</v>
      </c>
      <c r="B208" s="159" t="s">
        <v>12</v>
      </c>
      <c r="C208" s="160" t="s">
        <v>6</v>
      </c>
      <c r="D208" s="129"/>
      <c r="E208" s="96"/>
      <c r="F208" s="169">
        <v>3650</v>
      </c>
      <c r="G208" s="169"/>
      <c r="H208" s="169">
        <v>600</v>
      </c>
      <c r="I208" s="196">
        <v>470</v>
      </c>
      <c r="J208" s="129"/>
      <c r="K208" s="277">
        <f>I208/H208*100</f>
        <v>78.33333333333333</v>
      </c>
      <c r="L208" s="277">
        <f>I208/F208*100</f>
        <v>12.876712328767123</v>
      </c>
      <c r="M208" s="28"/>
    </row>
    <row r="209" spans="1:13" s="33" customFormat="1" ht="22.5" customHeight="1">
      <c r="A209" s="5">
        <v>7</v>
      </c>
      <c r="B209" s="159" t="s">
        <v>172</v>
      </c>
      <c r="C209" s="160" t="s">
        <v>175</v>
      </c>
      <c r="D209" s="129"/>
      <c r="E209" s="96"/>
      <c r="F209" s="182">
        <v>178</v>
      </c>
      <c r="G209" s="169"/>
      <c r="H209" s="169">
        <v>350</v>
      </c>
      <c r="I209" s="196">
        <v>246</v>
      </c>
      <c r="J209" s="129"/>
      <c r="K209" s="277">
        <f>I209/H209*100</f>
        <v>70.28571428571428</v>
      </c>
      <c r="L209" s="277"/>
      <c r="M209" s="28"/>
    </row>
    <row r="210" spans="1:13" s="33" customFormat="1" ht="13.5" hidden="1">
      <c r="A210" s="5">
        <v>8</v>
      </c>
      <c r="B210" s="159" t="s">
        <v>173</v>
      </c>
      <c r="C210" s="160" t="s">
        <v>176</v>
      </c>
      <c r="D210" s="129"/>
      <c r="E210" s="96"/>
      <c r="F210" s="169"/>
      <c r="G210" s="169"/>
      <c r="H210" s="169">
        <v>54</v>
      </c>
      <c r="I210" s="196"/>
      <c r="J210" s="129"/>
      <c r="K210" s="277"/>
      <c r="L210" s="277" t="e">
        <f>I210/F210*100</f>
        <v>#DIV/0!</v>
      </c>
      <c r="M210" s="28"/>
    </row>
    <row r="211" spans="1:13" s="33" customFormat="1" ht="21" customHeight="1">
      <c r="A211" s="5">
        <v>9</v>
      </c>
      <c r="B211" s="159" t="s">
        <v>7</v>
      </c>
      <c r="C211" s="160" t="s">
        <v>6</v>
      </c>
      <c r="D211" s="129"/>
      <c r="E211" s="96"/>
      <c r="F211" s="182">
        <v>78</v>
      </c>
      <c r="G211" s="169"/>
      <c r="H211" s="169">
        <v>170</v>
      </c>
      <c r="I211" s="196">
        <v>97</v>
      </c>
      <c r="J211" s="129"/>
      <c r="K211" s="277">
        <f>I211/H211*100</f>
        <v>57.05882352941176</v>
      </c>
      <c r="L211" s="277">
        <f>I211/F211*100</f>
        <v>124.35897435897436</v>
      </c>
      <c r="M211" s="28"/>
    </row>
    <row r="212" spans="1:13" s="33" customFormat="1" ht="24.75" customHeight="1">
      <c r="A212" s="5">
        <v>10</v>
      </c>
      <c r="B212" s="123" t="s">
        <v>29</v>
      </c>
      <c r="C212" s="5" t="s">
        <v>2</v>
      </c>
      <c r="D212" s="129"/>
      <c r="E212" s="96"/>
      <c r="F212" s="96"/>
      <c r="G212" s="96"/>
      <c r="H212" s="96">
        <v>66</v>
      </c>
      <c r="I212" s="235"/>
      <c r="J212" s="129"/>
      <c r="K212" s="277"/>
      <c r="L212" s="277"/>
      <c r="M212" s="32" t="s">
        <v>188</v>
      </c>
    </row>
    <row r="213" spans="1:13" s="33" customFormat="1" ht="22.5" customHeight="1">
      <c r="A213" s="5">
        <v>11</v>
      </c>
      <c r="B213" s="159" t="s">
        <v>64</v>
      </c>
      <c r="C213" s="160" t="s">
        <v>74</v>
      </c>
      <c r="D213" s="129"/>
      <c r="E213" s="96"/>
      <c r="F213" s="183">
        <v>2134</v>
      </c>
      <c r="G213" s="169"/>
      <c r="H213" s="169">
        <v>25000</v>
      </c>
      <c r="I213" s="196">
        <v>20119</v>
      </c>
      <c r="J213" s="129"/>
      <c r="K213" s="277">
        <f>I213/H213*100</f>
        <v>80.476</v>
      </c>
      <c r="L213" s="277">
        <f>I213/F213*100</f>
        <v>942.7835051546392</v>
      </c>
      <c r="M213" s="28"/>
    </row>
    <row r="214" spans="1:13" s="33" customFormat="1" ht="24" customHeight="1">
      <c r="A214" s="25" t="s">
        <v>215</v>
      </c>
      <c r="B214" s="26" t="s">
        <v>177</v>
      </c>
      <c r="C214" s="27"/>
      <c r="D214" s="28"/>
      <c r="E214" s="29"/>
      <c r="F214" s="30"/>
      <c r="G214" s="30"/>
      <c r="H214" s="30"/>
      <c r="I214" s="189"/>
      <c r="J214" s="30"/>
      <c r="K214" s="268"/>
      <c r="L214" s="268"/>
      <c r="M214" s="32"/>
    </row>
    <row r="215" spans="1:13" s="38" customFormat="1" ht="24.75" customHeight="1">
      <c r="A215" s="252">
        <v>1</v>
      </c>
      <c r="B215" s="154" t="s">
        <v>178</v>
      </c>
      <c r="C215" s="5" t="s">
        <v>2</v>
      </c>
      <c r="D215" s="129"/>
      <c r="E215" s="96"/>
      <c r="F215" s="96"/>
      <c r="G215" s="96"/>
      <c r="H215" s="96">
        <v>4</v>
      </c>
      <c r="I215" s="235"/>
      <c r="J215" s="129"/>
      <c r="K215" s="277"/>
      <c r="L215" s="277"/>
      <c r="M215" s="258" t="s">
        <v>188</v>
      </c>
    </row>
    <row r="216" spans="1:13" s="38" customFormat="1" ht="23.25" customHeight="1">
      <c r="A216" s="252"/>
      <c r="B216" s="154" t="s">
        <v>237</v>
      </c>
      <c r="C216" s="5" t="s">
        <v>36</v>
      </c>
      <c r="D216" s="129"/>
      <c r="E216" s="96"/>
      <c r="F216" s="169"/>
      <c r="G216" s="169">
        <v>280</v>
      </c>
      <c r="H216" s="169">
        <v>582</v>
      </c>
      <c r="I216" s="235"/>
      <c r="J216" s="129"/>
      <c r="K216" s="277"/>
      <c r="L216" s="277"/>
      <c r="M216" s="258"/>
    </row>
    <row r="217" spans="1:13" s="38" customFormat="1" ht="19.5" customHeight="1">
      <c r="A217" s="252">
        <v>2</v>
      </c>
      <c r="B217" s="155" t="s">
        <v>31</v>
      </c>
      <c r="C217" s="5" t="s">
        <v>11</v>
      </c>
      <c r="D217" s="129"/>
      <c r="E217" s="96"/>
      <c r="F217" s="182">
        <v>1796</v>
      </c>
      <c r="G217" s="116"/>
      <c r="H217" s="116">
        <v>1500</v>
      </c>
      <c r="I217" s="221">
        <v>2050</v>
      </c>
      <c r="J217" s="129"/>
      <c r="K217" s="277">
        <f>I217/H217*100</f>
        <v>136.66666666666666</v>
      </c>
      <c r="L217" s="277">
        <f>I217/F217*100</f>
        <v>114.14253897550111</v>
      </c>
      <c r="M217" s="28"/>
    </row>
    <row r="218" spans="1:13" s="38" customFormat="1" ht="21.75" customHeight="1">
      <c r="A218" s="252"/>
      <c r="B218" s="156" t="s">
        <v>179</v>
      </c>
      <c r="C218" s="5" t="s">
        <v>8</v>
      </c>
      <c r="D218" s="129"/>
      <c r="E218" s="96"/>
      <c r="F218" s="169"/>
      <c r="G218" s="169"/>
      <c r="H218" s="169">
        <v>350</v>
      </c>
      <c r="I218" s="196">
        <v>620</v>
      </c>
      <c r="J218" s="129"/>
      <c r="K218" s="277">
        <f>I218/H218*100</f>
        <v>177.14285714285714</v>
      </c>
      <c r="L218" s="277"/>
      <c r="M218" s="28"/>
    </row>
    <row r="219" spans="1:13" s="38" customFormat="1" ht="21.75" customHeight="1">
      <c r="A219" s="252"/>
      <c r="B219" s="97" t="s">
        <v>180</v>
      </c>
      <c r="C219" s="5" t="s">
        <v>8</v>
      </c>
      <c r="D219" s="129"/>
      <c r="E219" s="96"/>
      <c r="F219" s="169"/>
      <c r="G219" s="169"/>
      <c r="H219" s="169">
        <v>1150</v>
      </c>
      <c r="I219" s="196">
        <v>1430</v>
      </c>
      <c r="J219" s="129"/>
      <c r="K219" s="277">
        <f>I219/H219*100</f>
        <v>124.34782608695652</v>
      </c>
      <c r="L219" s="277"/>
      <c r="M219" s="28"/>
    </row>
    <row r="220" spans="1:13" s="33" customFormat="1" ht="25.5" customHeight="1">
      <c r="A220" s="5">
        <v>3</v>
      </c>
      <c r="B220" s="123" t="s">
        <v>59</v>
      </c>
      <c r="C220" s="5" t="s">
        <v>2</v>
      </c>
      <c r="D220" s="129"/>
      <c r="E220" s="96"/>
      <c r="F220" s="96"/>
      <c r="G220" s="96"/>
      <c r="H220" s="96">
        <v>59.5</v>
      </c>
      <c r="I220" s="235"/>
      <c r="J220" s="129"/>
      <c r="K220" s="277"/>
      <c r="L220" s="277"/>
      <c r="M220" s="32" t="s">
        <v>188</v>
      </c>
    </row>
    <row r="221" spans="1:13" s="33" customFormat="1" ht="22.5" customHeight="1">
      <c r="A221" s="98">
        <v>4</v>
      </c>
      <c r="B221" s="97" t="s">
        <v>181</v>
      </c>
      <c r="C221" s="5" t="s">
        <v>11</v>
      </c>
      <c r="D221" s="129"/>
      <c r="E221" s="96"/>
      <c r="F221" s="169"/>
      <c r="G221" s="169"/>
      <c r="H221" s="169">
        <v>480</v>
      </c>
      <c r="I221" s="235">
        <v>165</v>
      </c>
      <c r="J221" s="129"/>
      <c r="K221" s="277">
        <f>I221/H221*100</f>
        <v>34.375</v>
      </c>
      <c r="L221" s="277"/>
      <c r="M221" s="28"/>
    </row>
    <row r="222" spans="1:13" s="33" customFormat="1" ht="23.25" customHeight="1">
      <c r="A222" s="5">
        <v>5</v>
      </c>
      <c r="B222" s="155" t="s">
        <v>182</v>
      </c>
      <c r="C222" s="5" t="s">
        <v>184</v>
      </c>
      <c r="D222" s="129"/>
      <c r="E222" s="96"/>
      <c r="F222" s="169"/>
      <c r="G222" s="169"/>
      <c r="H222" s="169">
        <v>15</v>
      </c>
      <c r="I222" s="235"/>
      <c r="J222" s="129"/>
      <c r="K222" s="277"/>
      <c r="L222" s="277"/>
      <c r="M222" s="32" t="s">
        <v>188</v>
      </c>
    </row>
    <row r="223" spans="1:13" s="33" customFormat="1" ht="21.75" customHeight="1">
      <c r="A223" s="5">
        <v>6</v>
      </c>
      <c r="B223" s="155" t="s">
        <v>183</v>
      </c>
      <c r="C223" s="157" t="s">
        <v>2</v>
      </c>
      <c r="D223" s="129"/>
      <c r="E223" s="96"/>
      <c r="F223" s="96">
        <v>98</v>
      </c>
      <c r="G223" s="96"/>
      <c r="H223" s="96">
        <v>98</v>
      </c>
      <c r="I223" s="235">
        <v>98</v>
      </c>
      <c r="J223" s="129"/>
      <c r="K223" s="277">
        <f>I223/H223*100</f>
        <v>100</v>
      </c>
      <c r="L223" s="277">
        <f>I223/F223*100</f>
        <v>100</v>
      </c>
      <c r="M223" s="28"/>
    </row>
    <row r="224" spans="1:13" s="33" customFormat="1" ht="24" customHeight="1">
      <c r="A224" s="25" t="s">
        <v>242</v>
      </c>
      <c r="B224" s="26" t="s">
        <v>185</v>
      </c>
      <c r="C224" s="27"/>
      <c r="D224" s="28"/>
      <c r="E224" s="29"/>
      <c r="F224" s="30"/>
      <c r="G224" s="30"/>
      <c r="H224" s="30"/>
      <c r="I224" s="189"/>
      <c r="J224" s="30"/>
      <c r="K224" s="268"/>
      <c r="L224" s="268"/>
      <c r="M224" s="32"/>
    </row>
    <row r="225" spans="1:13" s="38" customFormat="1" ht="23.25" customHeight="1">
      <c r="A225" s="64">
        <v>1</v>
      </c>
      <c r="B225" s="154" t="s">
        <v>186</v>
      </c>
      <c r="C225" s="28" t="s">
        <v>2</v>
      </c>
      <c r="D225" s="129"/>
      <c r="E225" s="96"/>
      <c r="F225" s="96">
        <v>95</v>
      </c>
      <c r="G225" s="96">
        <v>95</v>
      </c>
      <c r="H225" s="96">
        <v>95</v>
      </c>
      <c r="I225" s="235">
        <v>95</v>
      </c>
      <c r="J225" s="129"/>
      <c r="K225" s="277">
        <f>I225/H225*100</f>
        <v>100</v>
      </c>
      <c r="L225" s="277">
        <f>I225/F225*100</f>
        <v>100</v>
      </c>
      <c r="M225" s="28"/>
    </row>
    <row r="226" spans="1:13" s="38" customFormat="1" ht="13.5">
      <c r="A226" s="99"/>
      <c r="B226" s="100"/>
      <c r="C226" s="99"/>
      <c r="D226" s="99"/>
      <c r="E226" s="101"/>
      <c r="F226" s="101"/>
      <c r="G226" s="101"/>
      <c r="H226" s="99"/>
      <c r="I226" s="237"/>
      <c r="J226" s="99"/>
      <c r="K226" s="279"/>
      <c r="L226" s="279"/>
      <c r="M226" s="102"/>
    </row>
  </sheetData>
  <sheetProtection/>
  <mergeCells count="30">
    <mergeCell ref="K4:L4"/>
    <mergeCell ref="M4:M5"/>
    <mergeCell ref="A215:A216"/>
    <mergeCell ref="A30:A31"/>
    <mergeCell ref="A32:A33"/>
    <mergeCell ref="A18:A22"/>
    <mergeCell ref="A23:A24"/>
    <mergeCell ref="M215:M216"/>
    <mergeCell ref="M154:M156"/>
    <mergeCell ref="M26:M28"/>
    <mergeCell ref="M164:M167"/>
    <mergeCell ref="A217:A219"/>
    <mergeCell ref="G4:H4"/>
    <mergeCell ref="I4:I5"/>
    <mergeCell ref="J4:J5"/>
    <mergeCell ref="A154:A156"/>
    <mergeCell ref="A10:A11"/>
    <mergeCell ref="A13:A15"/>
    <mergeCell ref="A16:A17"/>
    <mergeCell ref="A159:A160"/>
    <mergeCell ref="A26:A28"/>
    <mergeCell ref="D4:D5"/>
    <mergeCell ref="F4:F5"/>
    <mergeCell ref="A1:M1"/>
    <mergeCell ref="A2:M2"/>
    <mergeCell ref="A4:A5"/>
    <mergeCell ref="B4:B5"/>
    <mergeCell ref="C4:C5"/>
    <mergeCell ref="E4:E5"/>
    <mergeCell ref="M10:M11"/>
  </mergeCells>
  <conditionalFormatting sqref="F41:F42 I41:I42">
    <cfRule type="cellIs" priority="2" dxfId="1" operator="equal" stopIfTrue="1">
      <formula>0</formula>
    </cfRule>
  </conditionalFormatting>
  <printOptions/>
  <pageMargins left="0.1968503937007874" right="0.07874015748031496" top="0.1968503937007874" bottom="0.1968503937007874" header="0.2755905511811024" footer="0.1968503937007874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HP</cp:lastModifiedBy>
  <cp:lastPrinted>2022-06-28T00:27:44Z</cp:lastPrinted>
  <dcterms:created xsi:type="dcterms:W3CDTF">2002-01-01T06:42:34Z</dcterms:created>
  <dcterms:modified xsi:type="dcterms:W3CDTF">2022-06-30T01:10:24Z</dcterms:modified>
  <cp:category/>
  <cp:version/>
  <cp:contentType/>
  <cp:contentStatus/>
</cp:coreProperties>
</file>